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07"/>
  <workbookPr codeName="ThisWorkbook"/>
  <mc:AlternateContent xmlns:mc="http://schemas.openxmlformats.org/markup-compatibility/2006">
    <mc:Choice Requires="x15">
      <x15ac:absPath xmlns:x15ac="http://schemas.microsoft.com/office/spreadsheetml/2010/11/ac" url="H:\My Documents\FN27\"/>
    </mc:Choice>
  </mc:AlternateContent>
  <xr:revisionPtr revIDLastSave="0" documentId="8_{92BE7211-BDE2-434B-AAB1-C9EC16474E1E}" xr6:coauthVersionLast="45" xr6:coauthVersionMax="45" xr10:uidLastSave="{00000000-0000-0000-0000-000000000000}"/>
  <bookViews>
    <workbookView xWindow="0" yWindow="0" windowWidth="19200" windowHeight="10785" tabRatio="828" firstSheet="1" activeTab="1" xr2:uid="{00000000-000D-0000-FFFF-FFFF00000000}"/>
  </bookViews>
  <sheets>
    <sheet name="Instructions" sheetId="21" r:id="rId1"/>
    <sheet name="SUMMARY " sheetId="20" r:id="rId2"/>
    <sheet name="Salary" sheetId="6" r:id="rId3"/>
    <sheet name="Fringes" sheetId="7" r:id="rId4"/>
    <sheet name="Materials Supplies" sheetId="8" r:id="rId5"/>
    <sheet name="Repairs and Maintenance" sheetId="10" r:id="rId6"/>
    <sheet name="Other" sheetId="11" r:id="rId7"/>
    <sheet name="Object Code Module" sheetId="16" state="veryHidden" r:id="rId8"/>
    <sheet name="Macros" sheetId="19" state="veryHidden" r:id="rId9"/>
    <sheet name="Subsidy" sheetId="23" r:id="rId10"/>
    <sheet name="Measurable Units" sheetId="22" r:id="rId11"/>
  </sheets>
  <definedNames>
    <definedName name="EquipAllocR1" localSheetId="9">#REF!</definedName>
    <definedName name="EquipAllocR1">#REF!</definedName>
    <definedName name="EquipAllocR2" localSheetId="9">#REF!</definedName>
    <definedName name="EquipAllocR2">#REF!</definedName>
    <definedName name="EquipAllocR3" localSheetId="9">#REF!</definedName>
    <definedName name="EquipAllocR3">#REF!</definedName>
    <definedName name="EquipAllocR4">#REF!</definedName>
    <definedName name="_xlnm.Print_Area" localSheetId="0">Instructions!$A$1:$A$12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0" l="1"/>
  <c r="M21" i="20" l="1"/>
  <c r="K21" i="20"/>
  <c r="G21" i="20"/>
  <c r="C9" i="6"/>
  <c r="E25" i="23" l="1"/>
  <c r="M19" i="20" s="1"/>
  <c r="F25" i="23"/>
  <c r="D25" i="23"/>
  <c r="K19" i="20" s="1"/>
  <c r="C25" i="23"/>
  <c r="G19" i="20" s="1"/>
  <c r="O19" i="20" s="1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25" i="23" l="1"/>
  <c r="D30" i="7" l="1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8" i="6"/>
  <c r="F8" i="6" s="1"/>
  <c r="D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6" i="7"/>
  <c r="L30" i="7"/>
  <c r="A30" i="7"/>
  <c r="E30" i="7" s="1"/>
  <c r="L29" i="7"/>
  <c r="A29" i="7"/>
  <c r="E29" i="7" s="1"/>
  <c r="L28" i="7"/>
  <c r="A28" i="7"/>
  <c r="E28" i="7" s="1"/>
  <c r="L27" i="7"/>
  <c r="A27" i="7"/>
  <c r="E27" i="7" s="1"/>
  <c r="L26" i="7"/>
  <c r="A26" i="7"/>
  <c r="E26" i="7" s="1"/>
  <c r="L25" i="7"/>
  <c r="A25" i="7"/>
  <c r="E25" i="7" s="1"/>
  <c r="L24" i="7"/>
  <c r="A24" i="7"/>
  <c r="E24" i="7" s="1"/>
  <c r="L23" i="7"/>
  <c r="A23" i="7"/>
  <c r="E23" i="7" s="1"/>
  <c r="L22" i="7"/>
  <c r="A22" i="7"/>
  <c r="E22" i="7" s="1"/>
  <c r="L21" i="7"/>
  <c r="A21" i="7"/>
  <c r="E21" i="7" s="1"/>
  <c r="L20" i="7"/>
  <c r="A20" i="7"/>
  <c r="E20" i="7" s="1"/>
  <c r="L19" i="7"/>
  <c r="A19" i="7"/>
  <c r="E19" i="7" s="1"/>
  <c r="L18" i="7"/>
  <c r="A18" i="7"/>
  <c r="E18" i="7" s="1"/>
  <c r="L17" i="7"/>
  <c r="A17" i="7"/>
  <c r="E17" i="7" s="1"/>
  <c r="L16" i="7"/>
  <c r="A16" i="7"/>
  <c r="E16" i="7" s="1"/>
  <c r="L15" i="7"/>
  <c r="A15" i="7"/>
  <c r="E15" i="7" s="1"/>
  <c r="L14" i="7"/>
  <c r="A14" i="7"/>
  <c r="E14" i="7" s="1"/>
  <c r="L13" i="7"/>
  <c r="A13" i="7"/>
  <c r="E13" i="7" s="1"/>
  <c r="L12" i="7"/>
  <c r="A12" i="7"/>
  <c r="E12" i="7" s="1"/>
  <c r="L11" i="7"/>
  <c r="A11" i="7"/>
  <c r="E11" i="7" s="1"/>
  <c r="L10" i="7"/>
  <c r="A10" i="7"/>
  <c r="E10" i="7" s="1"/>
  <c r="L9" i="7"/>
  <c r="A9" i="7"/>
  <c r="E9" i="7" s="1"/>
  <c r="L8" i="7"/>
  <c r="A8" i="7"/>
  <c r="L7" i="7"/>
  <c r="A7" i="7"/>
  <c r="E7" i="7" s="1"/>
  <c r="L6" i="7"/>
  <c r="A6" i="7"/>
  <c r="E6" i="7" s="1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J6" i="7"/>
  <c r="H6" i="7"/>
  <c r="F6" i="7"/>
  <c r="F7" i="7"/>
  <c r="J7" i="7"/>
  <c r="H7" i="7"/>
  <c r="D22" i="8"/>
  <c r="F22" i="8"/>
  <c r="H22" i="8"/>
  <c r="J22" i="8"/>
  <c r="J27" i="8"/>
  <c r="J26" i="8"/>
  <c r="J25" i="8"/>
  <c r="J24" i="8"/>
  <c r="J2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H27" i="8"/>
  <c r="H26" i="8"/>
  <c r="H25" i="8"/>
  <c r="H24" i="8"/>
  <c r="H23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F27" i="8"/>
  <c r="F26" i="8"/>
  <c r="F25" i="8"/>
  <c r="F24" i="8"/>
  <c r="F23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D27" i="8"/>
  <c r="D26" i="8"/>
  <c r="D25" i="8"/>
  <c r="D24" i="8"/>
  <c r="D23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B28" i="8"/>
  <c r="D20" i="11"/>
  <c r="J27" i="11"/>
  <c r="J26" i="11"/>
  <c r="J25" i="11"/>
  <c r="J24" i="11"/>
  <c r="J23" i="11"/>
  <c r="J22" i="11"/>
  <c r="J21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H27" i="11"/>
  <c r="H26" i="11"/>
  <c r="H25" i="11"/>
  <c r="H24" i="11"/>
  <c r="H23" i="11"/>
  <c r="H22" i="11"/>
  <c r="H21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F27" i="11"/>
  <c r="F26" i="11"/>
  <c r="F25" i="11"/>
  <c r="F24" i="11"/>
  <c r="F23" i="11"/>
  <c r="F22" i="11"/>
  <c r="F21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D27" i="11"/>
  <c r="D26" i="11"/>
  <c r="D25" i="11"/>
  <c r="D24" i="11"/>
  <c r="D23" i="11"/>
  <c r="D22" i="11"/>
  <c r="D21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B28" i="11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B28" i="10"/>
  <c r="D6" i="6"/>
  <c r="L6" i="6" s="1"/>
  <c r="D9" i="6"/>
  <c r="J9" i="6" s="1"/>
  <c r="D7" i="6"/>
  <c r="H7" i="6" s="1"/>
  <c r="C33" i="6"/>
  <c r="D32" i="6"/>
  <c r="D31" i="6"/>
  <c r="L31" i="6" s="1"/>
  <c r="D30" i="6"/>
  <c r="L30" i="6" s="1"/>
  <c r="D29" i="6"/>
  <c r="L29" i="6" s="1"/>
  <c r="D28" i="6"/>
  <c r="F28" i="6" s="1"/>
  <c r="D27" i="6"/>
  <c r="L27" i="6" s="1"/>
  <c r="D26" i="6"/>
  <c r="L26" i="6" s="1"/>
  <c r="D25" i="6"/>
  <c r="L25" i="6" s="1"/>
  <c r="D24" i="6"/>
  <c r="J24" i="6" s="1"/>
  <c r="D23" i="6"/>
  <c r="L23" i="6" s="1"/>
  <c r="D22" i="6"/>
  <c r="L22" i="6" s="1"/>
  <c r="D21" i="6"/>
  <c r="L21" i="6" s="1"/>
  <c r="D20" i="6"/>
  <c r="F20" i="6" s="1"/>
  <c r="D19" i="6"/>
  <c r="L19" i="6"/>
  <c r="D18" i="6"/>
  <c r="D17" i="6"/>
  <c r="L17" i="6" s="1"/>
  <c r="D16" i="6"/>
  <c r="D15" i="6"/>
  <c r="L15" i="6" s="1"/>
  <c r="D14" i="6"/>
  <c r="L14" i="6" s="1"/>
  <c r="D13" i="6"/>
  <c r="L13" i="6" s="1"/>
  <c r="D12" i="6"/>
  <c r="F12" i="6" s="1"/>
  <c r="D11" i="6"/>
  <c r="L11" i="6" s="1"/>
  <c r="D10" i="6"/>
  <c r="L10" i="6" s="1"/>
  <c r="L32" i="6"/>
  <c r="L28" i="6"/>
  <c r="L24" i="6"/>
  <c r="L18" i="6"/>
  <c r="L16" i="6"/>
  <c r="L12" i="6"/>
  <c r="J32" i="6"/>
  <c r="J28" i="6"/>
  <c r="J26" i="6"/>
  <c r="J20" i="6"/>
  <c r="J18" i="6"/>
  <c r="J16" i="6"/>
  <c r="J12" i="6"/>
  <c r="J10" i="6"/>
  <c r="J8" i="6"/>
  <c r="H32" i="6"/>
  <c r="H28" i="6"/>
  <c r="H24" i="6"/>
  <c r="H18" i="6"/>
  <c r="H16" i="6"/>
  <c r="H12" i="6"/>
  <c r="F32" i="6"/>
  <c r="F30" i="6"/>
  <c r="F27" i="6"/>
  <c r="F24" i="6"/>
  <c r="F19" i="6"/>
  <c r="F18" i="6"/>
  <c r="F16" i="6"/>
  <c r="F14" i="6"/>
  <c r="F11" i="6"/>
  <c r="F6" i="6"/>
  <c r="H11" i="6"/>
  <c r="H19" i="6"/>
  <c r="H23" i="6"/>
  <c r="H27" i="6"/>
  <c r="J11" i="6"/>
  <c r="J19" i="6"/>
  <c r="J23" i="6"/>
  <c r="J27" i="6"/>
  <c r="E8" i="7" l="1"/>
  <c r="F9" i="6"/>
  <c r="H9" i="6"/>
  <c r="L9" i="6"/>
  <c r="D31" i="7"/>
  <c r="F7" i="6"/>
  <c r="D28" i="8"/>
  <c r="F28" i="8"/>
  <c r="K14" i="20" s="1"/>
  <c r="J28" i="8"/>
  <c r="J31" i="6"/>
  <c r="J15" i="6"/>
  <c r="H31" i="6"/>
  <c r="H15" i="6"/>
  <c r="J6" i="6"/>
  <c r="F10" i="6"/>
  <c r="F22" i="6"/>
  <c r="F26" i="6"/>
  <c r="H8" i="6"/>
  <c r="H10" i="6"/>
  <c r="H20" i="6"/>
  <c r="H26" i="6"/>
  <c r="L8" i="6"/>
  <c r="L20" i="6"/>
  <c r="F28" i="10"/>
  <c r="K15" i="20" s="1"/>
  <c r="J28" i="10"/>
  <c r="F28" i="11"/>
  <c r="H6" i="6"/>
  <c r="D33" i="6"/>
  <c r="F15" i="6"/>
  <c r="F23" i="6"/>
  <c r="F31" i="6"/>
  <c r="H14" i="6"/>
  <c r="H22" i="6"/>
  <c r="H30" i="6"/>
  <c r="J14" i="6"/>
  <c r="J22" i="6"/>
  <c r="J30" i="6"/>
  <c r="D28" i="11"/>
  <c r="G16" i="20" s="1"/>
  <c r="H28" i="11"/>
  <c r="M16" i="20" s="1"/>
  <c r="J28" i="11"/>
  <c r="L7" i="6"/>
  <c r="J29" i="6"/>
  <c r="J25" i="6"/>
  <c r="J21" i="6"/>
  <c r="J17" i="6"/>
  <c r="J13" i="6"/>
  <c r="J7" i="6"/>
  <c r="H29" i="6"/>
  <c r="H25" i="6"/>
  <c r="H21" i="6"/>
  <c r="H17" i="6"/>
  <c r="H13" i="6"/>
  <c r="F13" i="6"/>
  <c r="F17" i="6"/>
  <c r="F21" i="6"/>
  <c r="F25" i="6"/>
  <c r="F29" i="6"/>
  <c r="D28" i="10"/>
  <c r="H28" i="10"/>
  <c r="M15" i="20" s="1"/>
  <c r="H28" i="8"/>
  <c r="M14" i="20" s="1"/>
  <c r="M14" i="7"/>
  <c r="K14" i="7"/>
  <c r="I14" i="7"/>
  <c r="G14" i="7"/>
  <c r="M22" i="7"/>
  <c r="K22" i="7"/>
  <c r="I22" i="7"/>
  <c r="G22" i="7"/>
  <c r="M18" i="7"/>
  <c r="K18" i="7"/>
  <c r="I18" i="7"/>
  <c r="G18" i="7"/>
  <c r="M10" i="7"/>
  <c r="K10" i="7"/>
  <c r="I10" i="7"/>
  <c r="G10" i="7"/>
  <c r="K26" i="7"/>
  <c r="M26" i="7"/>
  <c r="G26" i="7"/>
  <c r="I26" i="7"/>
  <c r="L33" i="6"/>
  <c r="I8" i="7"/>
  <c r="G8" i="7"/>
  <c r="M8" i="7"/>
  <c r="K8" i="7"/>
  <c r="G16" i="7"/>
  <c r="M16" i="7"/>
  <c r="K16" i="7"/>
  <c r="I16" i="7"/>
  <c r="I24" i="7"/>
  <c r="K24" i="7"/>
  <c r="M24" i="7"/>
  <c r="G24" i="7"/>
  <c r="I12" i="7"/>
  <c r="G12" i="7"/>
  <c r="M12" i="7"/>
  <c r="K12" i="7"/>
  <c r="I20" i="7"/>
  <c r="K20" i="7"/>
  <c r="M20" i="7"/>
  <c r="G20" i="7"/>
  <c r="K28" i="7"/>
  <c r="M28" i="7"/>
  <c r="G28" i="7"/>
  <c r="I28" i="7"/>
  <c r="I6" i="7"/>
  <c r="M7" i="7"/>
  <c r="K7" i="7"/>
  <c r="I7" i="7"/>
  <c r="G7" i="7"/>
  <c r="K11" i="7"/>
  <c r="G11" i="7"/>
  <c r="M11" i="7"/>
  <c r="I11" i="7"/>
  <c r="K15" i="7"/>
  <c r="G15" i="7"/>
  <c r="M15" i="7"/>
  <c r="I15" i="7"/>
  <c r="K19" i="7"/>
  <c r="G19" i="7"/>
  <c r="M19" i="7"/>
  <c r="I19" i="7"/>
  <c r="K23" i="7"/>
  <c r="G23" i="7"/>
  <c r="M23" i="7"/>
  <c r="I23" i="7"/>
  <c r="K27" i="7"/>
  <c r="G27" i="7"/>
  <c r="M27" i="7"/>
  <c r="I27" i="7"/>
  <c r="M9" i="7"/>
  <c r="K9" i="7"/>
  <c r="I9" i="7"/>
  <c r="G9" i="7"/>
  <c r="M13" i="7"/>
  <c r="K13" i="7"/>
  <c r="I13" i="7"/>
  <c r="G13" i="7"/>
  <c r="M17" i="7"/>
  <c r="K17" i="7"/>
  <c r="I17" i="7"/>
  <c r="G17" i="7"/>
  <c r="M21" i="7"/>
  <c r="K21" i="7"/>
  <c r="I21" i="7"/>
  <c r="G21" i="7"/>
  <c r="M25" i="7"/>
  <c r="K25" i="7"/>
  <c r="I25" i="7"/>
  <c r="G25" i="7"/>
  <c r="M29" i="7"/>
  <c r="K29" i="7"/>
  <c r="I29" i="7"/>
  <c r="G29" i="7"/>
  <c r="M30" i="7"/>
  <c r="K30" i="7"/>
  <c r="I30" i="7"/>
  <c r="G30" i="7"/>
  <c r="G6" i="7"/>
  <c r="E31" i="7"/>
  <c r="M6" i="7"/>
  <c r="K6" i="7"/>
  <c r="G15" i="20" l="1"/>
  <c r="O15" i="20" s="1"/>
  <c r="I15" i="20"/>
  <c r="K16" i="20"/>
  <c r="O16" i="20" s="1"/>
  <c r="I16" i="20"/>
  <c r="G14" i="20"/>
  <c r="O14" i="20" s="1"/>
  <c r="I14" i="20"/>
  <c r="H33" i="6"/>
  <c r="K12" i="20" s="1"/>
  <c r="M31" i="7"/>
  <c r="G31" i="7"/>
  <c r="F33" i="6"/>
  <c r="J33" i="6"/>
  <c r="M12" i="20" s="1"/>
  <c r="K31" i="7"/>
  <c r="M13" i="20" s="1"/>
  <c r="I31" i="7"/>
  <c r="K13" i="20" s="1"/>
  <c r="G12" i="20" l="1"/>
  <c r="I12" i="20"/>
  <c r="G13" i="20"/>
  <c r="O13" i="20" s="1"/>
  <c r="I13" i="20"/>
  <c r="K17" i="20"/>
  <c r="K20" i="20" s="1"/>
  <c r="K23" i="20" s="1"/>
  <c r="M17" i="20"/>
  <c r="M20" i="20" s="1"/>
  <c r="M23" i="20" s="1"/>
  <c r="I17" i="20" l="1"/>
  <c r="I20" i="20" s="1"/>
  <c r="I23" i="20" s="1"/>
  <c r="G17" i="20"/>
  <c r="O12" i="20"/>
  <c r="G20" i="20" l="1"/>
  <c r="O17" i="20"/>
  <c r="G23" i="20" l="1"/>
  <c r="O20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Financial Information Systems</author>
  </authors>
  <commentList>
    <comment ref="I19" authorId="0" shapeId="0" xr:uid="{EFBC2325-A4CF-4E13-9C6D-B8B4B1534A60}">
      <text>
        <r>
          <rPr>
            <b/>
            <sz val="9"/>
            <color indexed="81"/>
            <rFont val="Tahoma"/>
            <charset val="1"/>
          </rPr>
          <t>Financial Information Systems:</t>
        </r>
        <r>
          <rPr>
            <sz val="9"/>
            <color indexed="81"/>
            <rFont val="Tahoma"/>
            <charset val="1"/>
          </rPr>
          <t xml:space="preserve">
Cannot subsidize external rates</t>
        </r>
      </text>
    </comment>
  </commentList>
</comments>
</file>

<file path=xl/sharedStrings.xml><?xml version="1.0" encoding="utf-8"?>
<sst xmlns="http://schemas.openxmlformats.org/spreadsheetml/2006/main" count="200" uniqueCount="106">
  <si>
    <t>General Workbook Instructions and Comments</t>
  </si>
  <si>
    <t>1)  Enter the supporting detail worksheets labeled "Salary" through "Measurable Units" in the cells highlighted blue.  What you enter on these worksheets will appear on the "Summary" worksheet.</t>
  </si>
  <si>
    <t>2) You must provide clarifying notes and supporting documentation with rate submissions.</t>
  </si>
  <si>
    <t>3) This template is not intended to cover every situation or process.  Any questions about rate development should be directed to Cost Analysis.</t>
  </si>
  <si>
    <t>Charge-Out Rate Development Workbook</t>
  </si>
  <si>
    <t>input areas</t>
  </si>
  <si>
    <t>Department:</t>
  </si>
  <si>
    <t>Knowledgeology</t>
  </si>
  <si>
    <t>Admin Area:</t>
  </si>
  <si>
    <t>099</t>
  </si>
  <si>
    <t>Fiscal Year:</t>
  </si>
  <si>
    <t>2018/2019</t>
  </si>
  <si>
    <t>Date:</t>
  </si>
  <si>
    <t>Description of Rate(s)</t>
  </si>
  <si>
    <t>Sequence substances, Matrix matter, Test and Compare objects</t>
  </si>
  <si>
    <t>Rate 1</t>
  </si>
  <si>
    <t>Rate 2</t>
  </si>
  <si>
    <t>Rate 3</t>
  </si>
  <si>
    <t>TOTAL</t>
  </si>
  <si>
    <t>(Description)</t>
  </si>
  <si>
    <t>Sequence</t>
  </si>
  <si>
    <t>Matrix</t>
  </si>
  <si>
    <t>Test &amp; Compare</t>
  </si>
  <si>
    <t>EXPENSES</t>
  </si>
  <si>
    <t>Internal/Academic</t>
  </si>
  <si>
    <t>External</t>
  </si>
  <si>
    <r>
      <t xml:space="preserve">1. </t>
    </r>
    <r>
      <rPr>
        <u/>
        <sz val="9"/>
        <rFont val="Arial"/>
        <family val="2"/>
      </rPr>
      <t>Direct Costs</t>
    </r>
  </si>
  <si>
    <t>a. Salaries &amp; Wages</t>
  </si>
  <si>
    <t>b. Fringe Benefits</t>
  </si>
  <si>
    <t>c. Materials &amp; Supplies</t>
  </si>
  <si>
    <t>d. Maintenance Costs</t>
  </si>
  <si>
    <t>e.  Other (specify on detail tab)</t>
  </si>
  <si>
    <t>Total Direct Costs</t>
  </si>
  <si>
    <t>2. (Over)/Under Recovery</t>
  </si>
  <si>
    <r>
      <t xml:space="preserve">3. </t>
    </r>
    <r>
      <rPr>
        <u/>
        <sz val="9"/>
        <rFont val="Arial"/>
        <family val="2"/>
      </rPr>
      <t>Subsidies to Operation</t>
    </r>
  </si>
  <si>
    <t>4.  Net Costs to be Recovered</t>
  </si>
  <si>
    <t>5.  Measurable Units per year</t>
  </si>
  <si>
    <t>6.  Base Rate</t>
  </si>
  <si>
    <t xml:space="preserve">Blue highlighted cells designate areas for original data input. </t>
  </si>
  <si>
    <t>Do not enter data into unhighlighted cells -- these fields automatically complete from the details you input on the supporting worksheets or are formulas that automatically calculate.</t>
  </si>
  <si>
    <t>It is the responsibility of the unit to apply the applicable F&amp;A to the base rate.</t>
  </si>
  <si>
    <t>Current F&amp;A rates</t>
  </si>
  <si>
    <t>Salary/Wage Worksheet</t>
  </si>
  <si>
    <t xml:space="preserve">Amount Allocated to: </t>
  </si>
  <si>
    <t>Rate 4</t>
  </si>
  <si>
    <t>% of Time</t>
  </si>
  <si>
    <t>Title / Description</t>
  </si>
  <si>
    <t>Annual Salary/Wage</t>
  </si>
  <si>
    <t>Salary Allocated</t>
  </si>
  <si>
    <t>%</t>
  </si>
  <si>
    <t>$</t>
  </si>
  <si>
    <t>John Doe</t>
  </si>
  <si>
    <t>Jane Jones</t>
  </si>
  <si>
    <t>Research Assistant*</t>
  </si>
  <si>
    <t>Susan Smith**</t>
  </si>
  <si>
    <t>Total Salaries and Wages Allocated</t>
  </si>
  <si>
    <t>(Note: It is not necessary to list individual personnel. You can list, for example, 3 research assistants, 1 staff assistant, etc.)</t>
  </si>
  <si>
    <t>* Estimated salary for new hire</t>
  </si>
  <si>
    <t>**Wage employee at $15/hour estimated for 1,040 hours</t>
  </si>
  <si>
    <t>Fringe Benefits Worksheet</t>
  </si>
  <si>
    <t>Fringe Rate</t>
  </si>
  <si>
    <t>Total Fringe Benefits</t>
  </si>
  <si>
    <t>Amount of Fringe Allocated</t>
  </si>
  <si>
    <t>Total Fringes and Fringes Allocated</t>
  </si>
  <si>
    <t>Current fringe benefits</t>
  </si>
  <si>
    <t>Materials and Supplies</t>
  </si>
  <si>
    <t xml:space="preserve"> Total Amount</t>
  </si>
  <si>
    <t>Description of Material / Supply</t>
  </si>
  <si>
    <t>Widget 1*</t>
  </si>
  <si>
    <t>Widget 2**</t>
  </si>
  <si>
    <t>Widget 3***</t>
  </si>
  <si>
    <t>Total Materials and Supplies Allocated</t>
  </si>
  <si>
    <t>*Based on prior year costs</t>
  </si>
  <si>
    <t>**Based on prior years costs plus 5% increase.  See supplier catalog.</t>
  </si>
  <si>
    <t>***Baed on quote from new supplier at lower cost than prior period.  See new supplier quote.</t>
  </si>
  <si>
    <t>Maintenance Costs</t>
  </si>
  <si>
    <t>Total Amount</t>
  </si>
  <si>
    <t>Description of Maintenance Cost</t>
  </si>
  <si>
    <t>Maintenance contract on Sequencer 5000*</t>
  </si>
  <si>
    <t>Replacement tube for Matrix Mark IV**</t>
  </si>
  <si>
    <t>Annual software upgrade to Test and Compare unit ***</t>
  </si>
  <si>
    <t>Fanbelt for Test and Compare unit (2/yr @ $5 each)</t>
  </si>
  <si>
    <t>Total Maintenance Costs Allocated</t>
  </si>
  <si>
    <t>*See estimate from manufacturer</t>
  </si>
  <si>
    <t>**Estimate cost of new tube per manufacturer's quote. Tube has estimate useful life of 5 years.  Amount to current year rate proposal is $100 ($500/5 = $100)</t>
  </si>
  <si>
    <t>***See original purchase order.</t>
  </si>
  <si>
    <t>Other Direct Costs</t>
  </si>
  <si>
    <t>Description of Other Direct Costs</t>
  </si>
  <si>
    <t>AAA Sequence Talliers*</t>
  </si>
  <si>
    <t>Training - Test and Compare software upgrade**</t>
  </si>
  <si>
    <t>Total Other Direct Costs Allocated</t>
  </si>
  <si>
    <t>*Company performs special tally of each sequence that cannot be performed by Knowledgeology staff.  See service contract.</t>
  </si>
  <si>
    <t>**See original purchase order</t>
  </si>
  <si>
    <t>Subsidies to Operation</t>
  </si>
  <si>
    <t>Total</t>
  </si>
  <si>
    <t>Description of Subsidy</t>
  </si>
  <si>
    <t>Knowledgology Department</t>
  </si>
  <si>
    <t>Dean's commitment</t>
  </si>
  <si>
    <t>Total Subsidiary Revenue</t>
  </si>
  <si>
    <t>Measurable Unit(s) (Activity Base)</t>
  </si>
  <si>
    <t>Description of Measurable Unit</t>
  </si>
  <si>
    <t>Desc</t>
  </si>
  <si>
    <t>Amt</t>
  </si>
  <si>
    <t>Machine hours</t>
  </si>
  <si>
    <t>Samples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</si>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</sst>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mm/dd/yy"/>
    <numFmt numFmtId="167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i/>
      <sz val="9"/>
      <color indexed="12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/>
    <xf numFmtId="164" fontId="2" fillId="0" borderId="1" xfId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Continuous"/>
    </xf>
    <xf numFmtId="9" fontId="2" fillId="0" borderId="0" xfId="2" applyFont="1"/>
    <xf numFmtId="9" fontId="2" fillId="0" borderId="1" xfId="2" applyFont="1" applyBorder="1"/>
    <xf numFmtId="164" fontId="2" fillId="0" borderId="1" xfId="1" applyNumberFormat="1" applyFont="1" applyBorder="1"/>
    <xf numFmtId="9" fontId="1" fillId="0" borderId="0" xfId="2"/>
    <xf numFmtId="9" fontId="2" fillId="0" borderId="1" xfId="2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7" fillId="0" borderId="0" xfId="0" applyFont="1" applyFill="1"/>
    <xf numFmtId="43" fontId="3" fillId="0" borderId="0" xfId="1" applyNumberFormat="1" applyFont="1"/>
    <xf numFmtId="164" fontId="3" fillId="0" borderId="0" xfId="1" applyFont="1"/>
    <xf numFmtId="164" fontId="3" fillId="0" borderId="0" xfId="1" applyFont="1" applyAlignment="1">
      <alignment horizontal="left"/>
    </xf>
    <xf numFmtId="164" fontId="10" fillId="0" borderId="0" xfId="1" applyFont="1" applyAlignment="1">
      <alignment horizontal="left"/>
    </xf>
    <xf numFmtId="164" fontId="5" fillId="0" borderId="0" xfId="1" applyFont="1"/>
    <xf numFmtId="164" fontId="5" fillId="0" borderId="0" xfId="1" applyFont="1" applyAlignment="1">
      <alignment horizontal="left"/>
    </xf>
    <xf numFmtId="164" fontId="3" fillId="0" borderId="0" xfId="1" applyFont="1" applyBorder="1"/>
    <xf numFmtId="164" fontId="5" fillId="0" borderId="0" xfId="1" quotePrefix="1" applyFont="1" applyAlignment="1">
      <alignment horizontal="left"/>
    </xf>
    <xf numFmtId="164" fontId="10" fillId="0" borderId="0" xfId="1" applyFont="1"/>
    <xf numFmtId="164" fontId="3" fillId="0" borderId="0" xfId="1" applyFont="1" applyFill="1"/>
    <xf numFmtId="164" fontId="4" fillId="0" borderId="0" xfId="1" applyFont="1" applyBorder="1"/>
    <xf numFmtId="43" fontId="4" fillId="0" borderId="0" xfId="1" applyNumberFormat="1" applyFont="1" applyBorder="1"/>
    <xf numFmtId="164" fontId="4" fillId="0" borderId="0" xfId="1" applyFont="1"/>
    <xf numFmtId="164" fontId="3" fillId="0" borderId="0" xfId="1" applyFont="1" applyAlignment="1"/>
    <xf numFmtId="164" fontId="4" fillId="0" borderId="0" xfId="1" applyFont="1" applyAlignment="1">
      <alignment horizontal="center"/>
    </xf>
    <xf numFmtId="43" fontId="4" fillId="0" borderId="0" xfId="1" applyNumberFormat="1" applyFont="1" applyAlignment="1">
      <alignment horizontal="center"/>
    </xf>
    <xf numFmtId="164" fontId="5" fillId="0" borderId="0" xfId="1" applyFont="1" applyAlignment="1">
      <alignment horizontal="right"/>
    </xf>
    <xf numFmtId="164" fontId="10" fillId="0" borderId="0" xfId="1" applyFont="1" applyAlignment="1">
      <alignment horizontal="left" indent="7"/>
    </xf>
    <xf numFmtId="164" fontId="10" fillId="0" borderId="0" xfId="1" quotePrefix="1" applyFont="1" applyAlignment="1">
      <alignment horizontal="left"/>
    </xf>
    <xf numFmtId="164" fontId="4" fillId="0" borderId="0" xfId="1" applyFont="1" applyFill="1" applyAlignment="1">
      <alignment horizontal="center"/>
    </xf>
    <xf numFmtId="49" fontId="4" fillId="0" borderId="0" xfId="1" applyNumberFormat="1" applyFont="1" applyFill="1" applyAlignment="1">
      <alignment horizontal="center"/>
    </xf>
    <xf numFmtId="164" fontId="4" fillId="0" borderId="0" xfId="1" applyFont="1" applyFill="1" applyBorder="1"/>
    <xf numFmtId="0" fontId="9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44" fontId="10" fillId="0" borderId="1" xfId="1" applyNumberFormat="1" applyFont="1" applyBorder="1"/>
    <xf numFmtId="9" fontId="10" fillId="0" borderId="1" xfId="2" applyFont="1" applyBorder="1"/>
    <xf numFmtId="0" fontId="10" fillId="0" borderId="0" xfId="0" applyFont="1"/>
    <xf numFmtId="0" fontId="10" fillId="0" borderId="1" xfId="0" applyFont="1" applyBorder="1" applyAlignment="1">
      <alignment horizontal="right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0" fillId="0" borderId="9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9" fontId="10" fillId="3" borderId="10" xfId="2" applyFont="1" applyFill="1" applyBorder="1" applyAlignment="1">
      <alignment horizontal="centerContinuous"/>
    </xf>
    <xf numFmtId="0" fontId="10" fillId="3" borderId="11" xfId="0" applyFont="1" applyFill="1" applyBorder="1" applyAlignment="1">
      <alignment horizontal="centerContinuous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9" fontId="10" fillId="0" borderId="1" xfId="2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9" fontId="5" fillId="0" borderId="0" xfId="2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9" fontId="5" fillId="0" borderId="0" xfId="2" applyFont="1" applyBorder="1" applyAlignment="1">
      <alignment horizontal="centerContinuous"/>
    </xf>
    <xf numFmtId="44" fontId="4" fillId="0" borderId="0" xfId="1" applyNumberFormat="1" applyFont="1"/>
    <xf numFmtId="44" fontId="4" fillId="0" borderId="0" xfId="1" applyNumberFormat="1" applyFont="1" applyFill="1" applyBorder="1"/>
    <xf numFmtId="164" fontId="2" fillId="0" borderId="1" xfId="1" applyFont="1" applyFill="1" applyBorder="1"/>
    <xf numFmtId="0" fontId="13" fillId="0" borderId="0" xfId="0" applyFont="1" applyAlignment="1">
      <alignment horizontal="left" wrapText="1" indent="1"/>
    </xf>
    <xf numFmtId="0" fontId="13" fillId="0" borderId="0" xfId="0" applyFont="1"/>
    <xf numFmtId="0" fontId="13" fillId="0" borderId="0" xfId="0" quotePrefix="1" applyFont="1" applyAlignment="1">
      <alignment horizontal="left" wrapText="1" indent="1"/>
    </xf>
    <xf numFmtId="44" fontId="4" fillId="0" borderId="3" xfId="1" applyNumberFormat="1" applyFont="1" applyBorder="1"/>
    <xf numFmtId="44" fontId="2" fillId="0" borderId="1" xfId="1" applyNumberFormat="1" applyFont="1" applyFill="1" applyBorder="1"/>
    <xf numFmtId="44" fontId="2" fillId="0" borderId="1" xfId="1" applyNumberFormat="1" applyFont="1" applyBorder="1"/>
    <xf numFmtId="0" fontId="9" fillId="4" borderId="13" xfId="0" applyFont="1" applyFill="1" applyBorder="1"/>
    <xf numFmtId="49" fontId="4" fillId="4" borderId="0" xfId="1" applyNumberFormat="1" applyFont="1" applyFill="1" applyAlignment="1">
      <alignment horizontal="center"/>
    </xf>
    <xf numFmtId="9" fontId="5" fillId="4" borderId="0" xfId="2" applyFont="1" applyFill="1" applyBorder="1"/>
    <xf numFmtId="9" fontId="2" fillId="4" borderId="1" xfId="2" applyFont="1" applyFill="1" applyBorder="1" applyAlignment="1">
      <alignment horizontal="center"/>
    </xf>
    <xf numFmtId="0" fontId="2" fillId="4" borderId="1" xfId="0" applyFont="1" applyFill="1" applyBorder="1"/>
    <xf numFmtId="44" fontId="2" fillId="4" borderId="1" xfId="1" applyNumberFormat="1" applyFont="1" applyFill="1" applyBorder="1"/>
    <xf numFmtId="164" fontId="2" fillId="4" borderId="1" xfId="1" applyFont="1" applyFill="1" applyBorder="1"/>
    <xf numFmtId="9" fontId="2" fillId="4" borderId="1" xfId="2" applyFont="1" applyFill="1" applyBorder="1"/>
    <xf numFmtId="0" fontId="2" fillId="4" borderId="1" xfId="0" applyFont="1" applyFill="1" applyBorder="1" applyAlignment="1">
      <alignment horizontal="left"/>
    </xf>
    <xf numFmtId="164" fontId="5" fillId="0" borderId="0" xfId="1" applyFont="1" applyFill="1" applyAlignment="1">
      <alignment horizontal="left"/>
    </xf>
    <xf numFmtId="164" fontId="12" fillId="0" borderId="0" xfId="1" applyFont="1" applyFill="1" applyBorder="1" applyAlignment="1">
      <alignment horizontal="left"/>
    </xf>
    <xf numFmtId="164" fontId="5" fillId="0" borderId="0" xfId="1" applyFont="1" applyFill="1"/>
    <xf numFmtId="44" fontId="4" fillId="0" borderId="0" xfId="1" applyNumberFormat="1" applyFont="1" applyBorder="1"/>
    <xf numFmtId="44" fontId="4" fillId="4" borderId="3" xfId="1" applyNumberFormat="1" applyFont="1" applyFill="1" applyBorder="1"/>
    <xf numFmtId="3" fontId="2" fillId="4" borderId="1" xfId="2" applyNumberFormat="1" applyFont="1" applyFill="1" applyBorder="1"/>
    <xf numFmtId="9" fontId="5" fillId="5" borderId="0" xfId="2" applyFont="1" applyFill="1" applyBorder="1"/>
    <xf numFmtId="3" fontId="2" fillId="5" borderId="1" xfId="1" applyNumberFormat="1" applyFont="1" applyFill="1" applyBorder="1"/>
    <xf numFmtId="3" fontId="2" fillId="5" borderId="1" xfId="2" applyNumberFormat="1" applyFont="1" applyFill="1" applyBorder="1"/>
    <xf numFmtId="0" fontId="13" fillId="0" borderId="0" xfId="0" applyFont="1" applyAlignment="1">
      <alignment horizontal="left" wrapText="1"/>
    </xf>
    <xf numFmtId="9" fontId="5" fillId="4" borderId="0" xfId="4" applyFont="1" applyFill="1" applyBorder="1"/>
    <xf numFmtId="0" fontId="10" fillId="3" borderId="11" xfId="0" applyFont="1" applyFill="1" applyBorder="1" applyAlignment="1">
      <alignment horizontal="center"/>
    </xf>
    <xf numFmtId="44" fontId="2" fillId="0" borderId="1" xfId="3" applyNumberFormat="1" applyFont="1" applyFill="1" applyBorder="1"/>
    <xf numFmtId="44" fontId="2" fillId="4" borderId="1" xfId="3" applyNumberFormat="1" applyFont="1" applyFill="1" applyBorder="1"/>
    <xf numFmtId="164" fontId="2" fillId="4" borderId="1" xfId="3" applyNumberFormat="1" applyFont="1" applyFill="1" applyBorder="1"/>
    <xf numFmtId="44" fontId="10" fillId="0" borderId="1" xfId="3" applyNumberFormat="1" applyFont="1" applyBorder="1"/>
    <xf numFmtId="43" fontId="2" fillId="0" borderId="1" xfId="3" applyNumberFormat="1" applyFont="1" applyFill="1" applyBorder="1"/>
    <xf numFmtId="43" fontId="2" fillId="0" borderId="1" xfId="1" applyNumberFormat="1" applyFont="1" applyBorder="1"/>
    <xf numFmtId="0" fontId="14" fillId="0" borderId="0" xfId="5"/>
    <xf numFmtId="164" fontId="14" fillId="0" borderId="0" xfId="5" applyNumberFormat="1" applyBorder="1" applyAlignment="1">
      <alignment horizontal="left"/>
    </xf>
    <xf numFmtId="164" fontId="8" fillId="6" borderId="0" xfId="1" applyFont="1" applyFill="1" applyAlignment="1">
      <alignment horizontal="left"/>
    </xf>
    <xf numFmtId="164" fontId="4" fillId="0" borderId="0" xfId="1" applyFont="1" applyBorder="1" applyAlignment="1">
      <alignment horizontal="center"/>
    </xf>
    <xf numFmtId="164" fontId="8" fillId="6" borderId="0" xfId="1" applyFont="1" applyFill="1" applyBorder="1" applyAlignment="1">
      <alignment horizontal="left"/>
    </xf>
    <xf numFmtId="164" fontId="8" fillId="6" borderId="0" xfId="1" applyFont="1" applyFill="1" applyBorder="1"/>
    <xf numFmtId="43" fontId="8" fillId="6" borderId="0" xfId="1" applyNumberFormat="1" applyFont="1" applyFill="1" applyBorder="1"/>
    <xf numFmtId="49" fontId="1" fillId="4" borderId="8" xfId="1" quotePrefix="1" applyNumberFormat="1" applyFont="1" applyFill="1" applyBorder="1" applyAlignment="1">
      <alignment horizontal="left"/>
    </xf>
    <xf numFmtId="49" fontId="1" fillId="4" borderId="8" xfId="1" applyNumberFormat="1" applyFont="1" applyFill="1" applyBorder="1" applyAlignment="1">
      <alignment horizontal="left"/>
    </xf>
    <xf numFmtId="166" fontId="1" fillId="5" borderId="3" xfId="1" applyNumberFormat="1" applyFont="1" applyFill="1" applyBorder="1" applyAlignment="1">
      <alignment horizontal="left"/>
    </xf>
    <xf numFmtId="0" fontId="1" fillId="0" borderId="0" xfId="0" applyFont="1"/>
    <xf numFmtId="10" fontId="2" fillId="4" borderId="1" xfId="0" applyNumberFormat="1" applyFont="1" applyFill="1" applyBorder="1"/>
    <xf numFmtId="0" fontId="1" fillId="0" borderId="0" xfId="0" applyFont="1" applyAlignment="1">
      <alignment horizontal="left"/>
    </xf>
    <xf numFmtId="0" fontId="2" fillId="5" borderId="1" xfId="0" applyFont="1" applyFill="1" applyBorder="1" applyAlignment="1">
      <alignment horizontal="left"/>
    </xf>
    <xf numFmtId="164" fontId="8" fillId="0" borderId="0" xfId="1" applyFont="1" applyFill="1" applyAlignment="1">
      <alignment horizontal="left" wrapText="1"/>
    </xf>
    <xf numFmtId="164" fontId="4" fillId="0" borderId="0" xfId="1" applyFont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43" fontId="1" fillId="4" borderId="0" xfId="1" applyNumberFormat="1" applyFont="1" applyFill="1"/>
    <xf numFmtId="164" fontId="1" fillId="4" borderId="0" xfId="1" applyFont="1" applyFill="1"/>
    <xf numFmtId="43" fontId="1" fillId="4" borderId="0" xfId="1" applyNumberFormat="1" applyFont="1" applyFill="1" applyAlignment="1">
      <alignment horizontal="center"/>
    </xf>
    <xf numFmtId="44" fontId="4" fillId="0" borderId="8" xfId="1" applyNumberFormat="1" applyFont="1" applyBorder="1"/>
    <xf numFmtId="164" fontId="8" fillId="5" borderId="0" xfId="1" applyFont="1" applyFill="1" applyAlignment="1">
      <alignment horizontal="left" wrapText="1"/>
    </xf>
    <xf numFmtId="164" fontId="8" fillId="0" borderId="0" xfId="1" applyFont="1" applyFill="1" applyAlignment="1">
      <alignment horizontal="left" wrapText="1"/>
    </xf>
    <xf numFmtId="164" fontId="9" fillId="0" borderId="0" xfId="1" applyFont="1" applyAlignment="1">
      <alignment horizontal="left"/>
    </xf>
    <xf numFmtId="164" fontId="4" fillId="0" borderId="0" xfId="1" applyFont="1" applyAlignment="1">
      <alignment horizontal="left"/>
    </xf>
    <xf numFmtId="49" fontId="1" fillId="4" borderId="3" xfId="1" applyNumberFormat="1" applyFont="1" applyFill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164" fontId="1" fillId="0" borderId="0" xfId="1" applyFont="1"/>
    <xf numFmtId="43" fontId="1" fillId="0" borderId="0" xfId="1" applyNumberFormat="1" applyFont="1" applyAlignment="1"/>
    <xf numFmtId="164" fontId="1" fillId="0" borderId="0" xfId="1" applyFont="1" applyFill="1"/>
    <xf numFmtId="164" fontId="1" fillId="0" borderId="0" xfId="1" applyFont="1" applyAlignment="1"/>
    <xf numFmtId="164" fontId="1" fillId="0" borderId="0" xfId="1" applyFont="1" applyAlignment="1">
      <alignment horizontal="left"/>
    </xf>
    <xf numFmtId="166" fontId="1" fillId="4" borderId="8" xfId="1" applyNumberFormat="1" applyFont="1" applyFill="1" applyBorder="1" applyAlignment="1">
      <alignment horizontal="left"/>
    </xf>
    <xf numFmtId="164" fontId="1" fillId="0" borderId="0" xfId="1" applyFont="1" applyFill="1" applyAlignment="1"/>
    <xf numFmtId="164" fontId="1" fillId="5" borderId="3" xfId="1" applyFont="1" applyFill="1" applyBorder="1" applyAlignment="1">
      <alignment horizontal="left"/>
    </xf>
    <xf numFmtId="164" fontId="1" fillId="5" borderId="3" xfId="1" applyFont="1" applyFill="1" applyBorder="1"/>
    <xf numFmtId="164" fontId="1" fillId="5" borderId="0" xfId="1" applyFont="1" applyFill="1" applyBorder="1"/>
    <xf numFmtId="164" fontId="1" fillId="0" borderId="2" xfId="1" applyFont="1" applyBorder="1"/>
    <xf numFmtId="43" fontId="1" fillId="0" borderId="2" xfId="1" applyNumberFormat="1" applyFont="1" applyBorder="1"/>
    <xf numFmtId="43" fontId="1" fillId="0" borderId="0" xfId="1" applyNumberFormat="1" applyFont="1" applyAlignment="1">
      <alignment horizontal="center"/>
    </xf>
    <xf numFmtId="164" fontId="1" fillId="2" borderId="2" xfId="1" applyFont="1" applyFill="1" applyBorder="1"/>
    <xf numFmtId="164" fontId="1" fillId="0" borderId="0" xfId="1" applyFont="1" applyFill="1" applyBorder="1"/>
    <xf numFmtId="164" fontId="1" fillId="0" borderId="0" xfId="1" applyFont="1" applyBorder="1"/>
    <xf numFmtId="43" fontId="1" fillId="0" borderId="0" xfId="1" applyNumberFormat="1" applyFont="1"/>
    <xf numFmtId="44" fontId="1" fillId="0" borderId="3" xfId="1" applyNumberFormat="1" applyFont="1" applyBorder="1"/>
    <xf numFmtId="44" fontId="1" fillId="0" borderId="0" xfId="1" applyNumberFormat="1" applyFont="1"/>
    <xf numFmtId="44" fontId="1" fillId="0" borderId="0" xfId="1" applyNumberFormat="1" applyFont="1" applyFill="1" applyBorder="1"/>
    <xf numFmtId="44" fontId="1" fillId="0" borderId="0" xfId="1" applyNumberFormat="1" applyFont="1" applyBorder="1"/>
    <xf numFmtId="43" fontId="1" fillId="0" borderId="3" xfId="1" applyNumberFormat="1" applyFont="1" applyBorder="1"/>
    <xf numFmtId="43" fontId="1" fillId="0" borderId="8" xfId="1" applyNumberFormat="1" applyFont="1" applyBorder="1"/>
    <xf numFmtId="164" fontId="1" fillId="0" borderId="3" xfId="1" applyFont="1" applyBorder="1"/>
    <xf numFmtId="164" fontId="1" fillId="0" borderId="8" xfId="1" applyFont="1" applyBorder="1"/>
    <xf numFmtId="43" fontId="1" fillId="0" borderId="0" xfId="1" applyNumberFormat="1" applyFont="1" applyFill="1" applyBorder="1"/>
    <xf numFmtId="43" fontId="1" fillId="0" borderId="3" xfId="1" applyNumberFormat="1" applyFont="1" applyFill="1" applyBorder="1"/>
    <xf numFmtId="43" fontId="1" fillId="4" borderId="3" xfId="1" applyNumberFormat="1" applyFont="1" applyFill="1" applyBorder="1"/>
    <xf numFmtId="165" fontId="1" fillId="0" borderId="8" xfId="1" applyNumberFormat="1" applyFont="1" applyBorder="1"/>
    <xf numFmtId="165" fontId="1" fillId="0" borderId="3" xfId="1" applyNumberFormat="1" applyFont="1" applyBorder="1"/>
    <xf numFmtId="167" fontId="1" fillId="0" borderId="0" xfId="1" applyNumberFormat="1" applyFont="1" applyFill="1" applyBorder="1"/>
    <xf numFmtId="167" fontId="1" fillId="0" borderId="0" xfId="1" applyNumberFormat="1" applyFont="1" applyFill="1"/>
    <xf numFmtId="165" fontId="1" fillId="0" borderId="0" xfId="1" applyNumberFormat="1" applyFont="1" applyFill="1" applyBorder="1"/>
    <xf numFmtId="165" fontId="1" fillId="0" borderId="0" xfId="1" applyNumberFormat="1" applyFont="1" applyBorder="1"/>
    <xf numFmtId="164" fontId="1" fillId="6" borderId="0" xfId="1" applyFont="1" applyFill="1"/>
  </cellXfs>
  <cellStyles count="6">
    <cellStyle name="Comma" xfId="1" builtinId="3"/>
    <cellStyle name="Comma 2" xfId="3" xr:uid="{00000000-0005-0000-0000-000001000000}"/>
    <cellStyle name="Hyperlink" xfId="5" builtinId="8"/>
    <cellStyle name="Normal" xfId="0" builtinId="0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6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ntroller.psu.edu/sites/controller/files/fringe_overhead_schedule.pdf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ontroller.psu.edu/sites/controller/files/fringe_overhead_schedule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8"/>
  <sheetViews>
    <sheetView workbookViewId="0">
      <selection activeCell="A3" sqref="A3"/>
    </sheetView>
  </sheetViews>
  <sheetFormatPr defaultRowHeight="12.75"/>
  <cols>
    <col min="1" max="1" width="95.85546875" style="16" customWidth="1"/>
    <col min="2" max="4" width="9.140625" style="16"/>
    <col min="5" max="5" width="10.42578125" style="16" customWidth="1"/>
    <col min="6" max="16384" width="9.140625" style="16"/>
  </cols>
  <sheetData>
    <row r="1" spans="1:11" s="14" customFormat="1" ht="28.5" customHeight="1" thickBot="1">
      <c r="A1" s="74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8.5">
      <c r="A3" s="92" t="s">
        <v>1</v>
      </c>
      <c r="B3" s="17"/>
      <c r="C3" s="15"/>
      <c r="D3" s="15"/>
      <c r="E3" s="15"/>
      <c r="F3" s="15"/>
      <c r="G3" s="15"/>
      <c r="H3" s="15"/>
      <c r="I3" s="15"/>
      <c r="J3" s="15"/>
      <c r="K3" s="15"/>
    </row>
    <row r="4" spans="1:11" ht="15" customHeight="1">
      <c r="A4" s="69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" customHeight="1">
      <c r="A5" s="69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" customHeight="1">
      <c r="A6" s="69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8.5">
      <c r="A7" s="92" t="s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5" customHeight="1">
      <c r="A8" s="69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5" customHeight="1">
      <c r="A9" s="68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5" customHeight="1">
      <c r="A10" s="69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 customHeight="1">
      <c r="A11" s="7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</sheetData>
  <phoneticPr fontId="0" type="noConversion"/>
  <printOptions horizontalCentered="1"/>
  <pageMargins left="0.5" right="0.5" top="1" bottom="1" header="0.5" footer="0.5"/>
  <pageSetup orientation="portrait" r:id="rId1"/>
  <headerFooter alignWithMargins="0">
    <oddFooter>&amp;L&amp;9&amp;F &amp;A&amp;R&amp;9&amp;D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6"/>
  <sheetViews>
    <sheetView zoomScaleNormal="100" workbookViewId="0">
      <selection activeCell="A8" sqref="A8"/>
    </sheetView>
  </sheetViews>
  <sheetFormatPr defaultRowHeight="12.75"/>
  <cols>
    <col min="1" max="1" width="29.7109375" style="7" customWidth="1"/>
    <col min="2" max="2" width="14.7109375" customWidth="1"/>
    <col min="3" max="6" width="12.7109375" customWidth="1"/>
  </cols>
  <sheetData>
    <row r="1" spans="1:6" ht="15.75">
      <c r="A1" s="40" t="s">
        <v>93</v>
      </c>
      <c r="B1" s="1"/>
      <c r="C1" s="1"/>
      <c r="D1" s="1"/>
      <c r="E1" s="93"/>
      <c r="F1" s="41" t="s">
        <v>5</v>
      </c>
    </row>
    <row r="2" spans="1:6" s="41" customFormat="1" ht="14.25" customHeight="1">
      <c r="A2" s="61"/>
      <c r="B2" s="58"/>
      <c r="C2" s="58"/>
      <c r="D2" s="58"/>
      <c r="E2" s="58"/>
      <c r="F2" s="58"/>
    </row>
    <row r="3" spans="1:6" s="41" customFormat="1" ht="12">
      <c r="A3" s="42"/>
      <c r="B3" s="130" t="s">
        <v>94</v>
      </c>
      <c r="C3" s="49"/>
      <c r="D3" s="49"/>
      <c r="E3" s="49"/>
      <c r="F3" s="50"/>
    </row>
    <row r="4" spans="1:6" s="41" customFormat="1" ht="12.75" customHeight="1">
      <c r="A4" s="59"/>
      <c r="B4" s="132"/>
      <c r="C4" s="94" t="s">
        <v>15</v>
      </c>
      <c r="D4" s="94" t="s">
        <v>16</v>
      </c>
      <c r="E4" s="94" t="s">
        <v>17</v>
      </c>
      <c r="F4" s="94" t="s">
        <v>44</v>
      </c>
    </row>
    <row r="5" spans="1:6" s="41" customFormat="1" ht="12.75" customHeight="1">
      <c r="A5" s="60" t="s">
        <v>95</v>
      </c>
      <c r="B5" s="131"/>
      <c r="C5" s="57" t="s">
        <v>50</v>
      </c>
      <c r="D5" s="57" t="s">
        <v>50</v>
      </c>
      <c r="E5" s="57" t="s">
        <v>50</v>
      </c>
      <c r="F5" s="57" t="s">
        <v>50</v>
      </c>
    </row>
    <row r="6" spans="1:6" ht="15" customHeight="1">
      <c r="A6" s="82" t="s">
        <v>96</v>
      </c>
      <c r="B6" s="95">
        <v>1258</v>
      </c>
      <c r="C6" s="96">
        <v>1000</v>
      </c>
      <c r="D6" s="96">
        <v>258</v>
      </c>
      <c r="E6" s="96">
        <v>0</v>
      </c>
      <c r="F6" s="96">
        <v>0</v>
      </c>
    </row>
    <row r="7" spans="1:6" ht="15" customHeight="1">
      <c r="A7" s="82" t="s">
        <v>97</v>
      </c>
      <c r="B7" s="99">
        <v>1000</v>
      </c>
      <c r="C7" s="97">
        <v>1000</v>
      </c>
      <c r="D7" s="97">
        <v>0</v>
      </c>
      <c r="E7" s="97">
        <v>0</v>
      </c>
      <c r="F7" s="97">
        <v>0</v>
      </c>
    </row>
    <row r="8" spans="1:6" ht="15" customHeight="1">
      <c r="A8" s="82"/>
      <c r="B8" s="99">
        <f t="shared" ref="B8:B24" si="0">SUM(C8:F8)</f>
        <v>0</v>
      </c>
      <c r="C8" s="97">
        <v>0</v>
      </c>
      <c r="D8" s="97">
        <v>0</v>
      </c>
      <c r="E8" s="97">
        <v>0</v>
      </c>
      <c r="F8" s="97">
        <v>0</v>
      </c>
    </row>
    <row r="9" spans="1:6" ht="15" customHeight="1">
      <c r="A9" s="82"/>
      <c r="B9" s="99">
        <f t="shared" si="0"/>
        <v>0</v>
      </c>
      <c r="C9" s="97">
        <v>0</v>
      </c>
      <c r="D9" s="97">
        <v>0</v>
      </c>
      <c r="E9" s="97">
        <v>0</v>
      </c>
      <c r="F9" s="97">
        <v>0</v>
      </c>
    </row>
    <row r="10" spans="1:6" ht="15" customHeight="1">
      <c r="A10" s="82"/>
      <c r="B10" s="99">
        <f t="shared" si="0"/>
        <v>0</v>
      </c>
      <c r="C10" s="97">
        <v>0</v>
      </c>
      <c r="D10" s="97">
        <v>0</v>
      </c>
      <c r="E10" s="97">
        <v>0</v>
      </c>
      <c r="F10" s="97">
        <v>0</v>
      </c>
    </row>
    <row r="11" spans="1:6" ht="15" customHeight="1">
      <c r="A11" s="82"/>
      <c r="B11" s="99">
        <f t="shared" si="0"/>
        <v>0</v>
      </c>
      <c r="C11" s="97">
        <v>0</v>
      </c>
      <c r="D11" s="97">
        <v>0</v>
      </c>
      <c r="E11" s="97">
        <v>0</v>
      </c>
      <c r="F11" s="97">
        <v>0</v>
      </c>
    </row>
    <row r="12" spans="1:6" ht="15" customHeight="1">
      <c r="A12" s="82"/>
      <c r="B12" s="99">
        <f t="shared" si="0"/>
        <v>0</v>
      </c>
      <c r="C12" s="97">
        <v>0</v>
      </c>
      <c r="D12" s="97">
        <v>0</v>
      </c>
      <c r="E12" s="97">
        <v>0</v>
      </c>
      <c r="F12" s="97">
        <v>0</v>
      </c>
    </row>
    <row r="13" spans="1:6" ht="15" customHeight="1">
      <c r="A13" s="82"/>
      <c r="B13" s="99">
        <f t="shared" si="0"/>
        <v>0</v>
      </c>
      <c r="C13" s="97">
        <v>0</v>
      </c>
      <c r="D13" s="97">
        <v>0</v>
      </c>
      <c r="E13" s="97">
        <v>0</v>
      </c>
      <c r="F13" s="97">
        <v>0</v>
      </c>
    </row>
    <row r="14" spans="1:6" ht="15" customHeight="1">
      <c r="A14" s="82"/>
      <c r="B14" s="99">
        <f t="shared" si="0"/>
        <v>0</v>
      </c>
      <c r="C14" s="97">
        <v>0</v>
      </c>
      <c r="D14" s="97">
        <v>0</v>
      </c>
      <c r="E14" s="97">
        <v>0</v>
      </c>
      <c r="F14" s="97">
        <v>0</v>
      </c>
    </row>
    <row r="15" spans="1:6" ht="15" customHeight="1">
      <c r="A15" s="82"/>
      <c r="B15" s="99">
        <f t="shared" si="0"/>
        <v>0</v>
      </c>
      <c r="C15" s="97">
        <v>0</v>
      </c>
      <c r="D15" s="97">
        <v>0</v>
      </c>
      <c r="E15" s="97">
        <v>0</v>
      </c>
      <c r="F15" s="97">
        <v>0</v>
      </c>
    </row>
    <row r="16" spans="1:6" ht="15" customHeight="1">
      <c r="A16" s="82"/>
      <c r="B16" s="99">
        <f t="shared" si="0"/>
        <v>0</v>
      </c>
      <c r="C16" s="97">
        <v>0</v>
      </c>
      <c r="D16" s="97">
        <v>0</v>
      </c>
      <c r="E16" s="97">
        <v>0</v>
      </c>
      <c r="F16" s="97">
        <v>0</v>
      </c>
    </row>
    <row r="17" spans="1:6" ht="15" customHeight="1">
      <c r="A17" s="82"/>
      <c r="B17" s="99">
        <f t="shared" si="0"/>
        <v>0</v>
      </c>
      <c r="C17" s="97">
        <v>0</v>
      </c>
      <c r="D17" s="97">
        <v>0</v>
      </c>
      <c r="E17" s="97">
        <v>0</v>
      </c>
      <c r="F17" s="97">
        <v>0</v>
      </c>
    </row>
    <row r="18" spans="1:6" ht="15" customHeight="1">
      <c r="A18" s="82"/>
      <c r="B18" s="99">
        <f t="shared" si="0"/>
        <v>0</v>
      </c>
      <c r="C18" s="97">
        <v>0</v>
      </c>
      <c r="D18" s="97">
        <v>0</v>
      </c>
      <c r="E18" s="97">
        <v>0</v>
      </c>
      <c r="F18" s="97">
        <v>0</v>
      </c>
    </row>
    <row r="19" spans="1:6" ht="15" customHeight="1">
      <c r="A19" s="82"/>
      <c r="B19" s="99">
        <f t="shared" si="0"/>
        <v>0</v>
      </c>
      <c r="C19" s="97">
        <v>0</v>
      </c>
      <c r="D19" s="97">
        <v>0</v>
      </c>
      <c r="E19" s="97">
        <v>0</v>
      </c>
      <c r="F19" s="97">
        <v>0</v>
      </c>
    </row>
    <row r="20" spans="1:6" ht="15" customHeight="1">
      <c r="A20" s="82"/>
      <c r="B20" s="99">
        <f t="shared" si="0"/>
        <v>0</v>
      </c>
      <c r="C20" s="97">
        <v>0</v>
      </c>
      <c r="D20" s="97">
        <v>0</v>
      </c>
      <c r="E20" s="97">
        <v>0</v>
      </c>
      <c r="F20" s="97">
        <v>0</v>
      </c>
    </row>
    <row r="21" spans="1:6" ht="15" customHeight="1">
      <c r="A21" s="82"/>
      <c r="B21" s="99">
        <f t="shared" si="0"/>
        <v>0</v>
      </c>
      <c r="C21" s="97">
        <v>0</v>
      </c>
      <c r="D21" s="97">
        <v>0</v>
      </c>
      <c r="E21" s="97">
        <v>0</v>
      </c>
      <c r="F21" s="97">
        <v>0</v>
      </c>
    </row>
    <row r="22" spans="1:6" ht="15" customHeight="1">
      <c r="A22" s="82"/>
      <c r="B22" s="99">
        <f t="shared" si="0"/>
        <v>0</v>
      </c>
      <c r="C22" s="97">
        <v>0</v>
      </c>
      <c r="D22" s="97">
        <v>0</v>
      </c>
      <c r="E22" s="97">
        <v>0</v>
      </c>
      <c r="F22" s="97">
        <v>0</v>
      </c>
    </row>
    <row r="23" spans="1:6" ht="15" customHeight="1">
      <c r="A23" s="82"/>
      <c r="B23" s="99">
        <f t="shared" si="0"/>
        <v>0</v>
      </c>
      <c r="C23" s="97">
        <v>0</v>
      </c>
      <c r="D23" s="97">
        <v>0</v>
      </c>
      <c r="E23" s="97">
        <v>0</v>
      </c>
      <c r="F23" s="97">
        <v>0</v>
      </c>
    </row>
    <row r="24" spans="1:6" ht="15" customHeight="1">
      <c r="A24" s="82"/>
      <c r="B24" s="99">
        <f t="shared" si="0"/>
        <v>0</v>
      </c>
      <c r="C24" s="97">
        <v>0</v>
      </c>
      <c r="D24" s="97">
        <v>0</v>
      </c>
      <c r="E24" s="97">
        <v>0</v>
      </c>
      <c r="F24" s="97">
        <v>0</v>
      </c>
    </row>
    <row r="25" spans="1:6" s="46" customFormat="1" ht="15" customHeight="1">
      <c r="A25" s="117" t="s">
        <v>98</v>
      </c>
      <c r="B25" s="98">
        <f>SUM(B6:B24)</f>
        <v>2258</v>
      </c>
      <c r="C25" s="98">
        <f>SUM(C6:C24)</f>
        <v>2000</v>
      </c>
      <c r="D25" s="98">
        <f>SUM(D6:D24)</f>
        <v>258</v>
      </c>
      <c r="E25" s="98">
        <f>SUM(E6:E24)</f>
        <v>0</v>
      </c>
      <c r="F25" s="98">
        <f>SUM(F6:F24)</f>
        <v>0</v>
      </c>
    </row>
    <row r="26" spans="1:6">
      <c r="B26" s="3"/>
      <c r="C26" s="4"/>
      <c r="D26" s="4"/>
      <c r="E26" s="4"/>
      <c r="F26" s="4"/>
    </row>
  </sheetData>
  <mergeCells count="1">
    <mergeCell ref="B3:B5"/>
  </mergeCells>
  <printOptions horizontalCentered="1"/>
  <pageMargins left="0.25" right="0.25" top="0.53" bottom="0.5" header="0.23622047244094499" footer="0.25"/>
  <pageSetup orientation="landscape" horizontalDpi="4294967292" r:id="rId1"/>
  <headerFooter alignWithMargins="0">
    <oddFooter>&amp;L&amp;9&amp;F &amp;A&amp;R&amp;9&amp;D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9"/>
  <sheetViews>
    <sheetView zoomScaleNormal="100" workbookViewId="0">
      <selection activeCell="B8" sqref="B8"/>
    </sheetView>
  </sheetViews>
  <sheetFormatPr defaultRowHeight="12.75"/>
  <cols>
    <col min="1" max="1" width="28.85546875" bestFit="1" customWidth="1"/>
    <col min="2" max="2" width="15.7109375" customWidth="1"/>
    <col min="4" max="4" width="15.7109375" customWidth="1"/>
    <col min="6" max="6" width="15.7109375" customWidth="1"/>
    <col min="8" max="8" width="15.7109375" customWidth="1"/>
  </cols>
  <sheetData>
    <row r="1" spans="1:9" ht="15.75">
      <c r="A1" s="40" t="s">
        <v>99</v>
      </c>
      <c r="B1" s="1"/>
      <c r="C1" s="1"/>
      <c r="D1" s="1"/>
      <c r="E1" s="1"/>
      <c r="F1" s="1"/>
      <c r="G1" s="89"/>
      <c r="H1" s="41" t="s">
        <v>5</v>
      </c>
      <c r="I1" s="1"/>
    </row>
    <row r="2" spans="1:9" s="41" customFormat="1" ht="14.25" customHeight="1">
      <c r="A2" s="61"/>
      <c r="E2" s="58"/>
      <c r="G2" s="58"/>
      <c r="I2" s="58"/>
    </row>
    <row r="3" spans="1:9" s="41" customFormat="1" ht="14.25" customHeight="1">
      <c r="A3" s="61"/>
      <c r="B3" s="58"/>
      <c r="C3" s="58"/>
      <c r="D3" s="58"/>
      <c r="E3" s="58"/>
      <c r="F3" s="58"/>
      <c r="G3" s="58"/>
      <c r="H3" s="58"/>
      <c r="I3" s="58"/>
    </row>
    <row r="4" spans="1:9" s="41" customFormat="1" ht="12">
      <c r="A4" s="42"/>
      <c r="B4" s="48" t="s">
        <v>43</v>
      </c>
      <c r="C4" s="49"/>
      <c r="D4" s="48"/>
      <c r="E4" s="49"/>
      <c r="F4" s="48"/>
      <c r="G4" s="49"/>
      <c r="H4" s="48"/>
      <c r="I4" s="50"/>
    </row>
    <row r="5" spans="1:9" s="41" customFormat="1" ht="12.75" customHeight="1">
      <c r="A5" s="59"/>
      <c r="B5" s="52" t="s">
        <v>15</v>
      </c>
      <c r="C5" s="53"/>
      <c r="D5" s="52" t="s">
        <v>16</v>
      </c>
      <c r="E5" s="53"/>
      <c r="F5" s="52" t="s">
        <v>17</v>
      </c>
      <c r="G5" s="53"/>
      <c r="H5" s="52" t="s">
        <v>44</v>
      </c>
      <c r="I5" s="53"/>
    </row>
    <row r="6" spans="1:9" s="41" customFormat="1" ht="12.75" customHeight="1">
      <c r="A6" s="60" t="s">
        <v>100</v>
      </c>
      <c r="B6" s="56" t="s">
        <v>101</v>
      </c>
      <c r="C6" s="57" t="s">
        <v>102</v>
      </c>
      <c r="D6" s="56" t="s">
        <v>101</v>
      </c>
      <c r="E6" s="57" t="s">
        <v>102</v>
      </c>
      <c r="F6" s="56" t="s">
        <v>101</v>
      </c>
      <c r="G6" s="57" t="s">
        <v>102</v>
      </c>
      <c r="H6" s="56" t="s">
        <v>101</v>
      </c>
      <c r="I6" s="57" t="s">
        <v>102</v>
      </c>
    </row>
    <row r="7" spans="1:9" ht="15" customHeight="1">
      <c r="A7" s="114"/>
      <c r="B7" s="88" t="s">
        <v>103</v>
      </c>
      <c r="C7" s="90">
        <v>1500</v>
      </c>
      <c r="D7" s="91" t="s">
        <v>104</v>
      </c>
      <c r="E7" s="90">
        <v>25000</v>
      </c>
      <c r="F7" s="91" t="s">
        <v>105</v>
      </c>
      <c r="G7" s="90">
        <v>16000</v>
      </c>
      <c r="H7" s="91"/>
      <c r="I7" s="90"/>
    </row>
    <row r="9" spans="1:9">
      <c r="A9" s="111"/>
    </row>
  </sheetData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>
    <pageSetUpPr fitToPage="1"/>
  </sheetPr>
  <dimension ref="A1:Q40"/>
  <sheetViews>
    <sheetView showGridLines="0" tabSelected="1" topLeftCell="A7" zoomScaleNormal="100" workbookViewId="0">
      <selection activeCell="N34" sqref="N34"/>
    </sheetView>
  </sheetViews>
  <sheetFormatPr defaultRowHeight="12.75"/>
  <cols>
    <col min="1" max="1" width="3.5703125" style="20" customWidth="1"/>
    <col min="2" max="2" width="3" style="19" customWidth="1"/>
    <col min="3" max="3" width="3.28515625" style="19" customWidth="1"/>
    <col min="4" max="4" width="6.140625" style="19" customWidth="1"/>
    <col min="5" max="5" width="17.140625" style="19" customWidth="1"/>
    <col min="6" max="6" width="18.5703125" style="19" customWidth="1"/>
    <col min="7" max="7" width="17.28515625" style="18" bestFit="1" customWidth="1"/>
    <col min="8" max="8" width="5.7109375" style="19" customWidth="1"/>
    <col min="9" max="9" width="17.28515625" style="19" bestFit="1" customWidth="1"/>
    <col min="10" max="10" width="5.7109375" style="19" customWidth="1"/>
    <col min="11" max="11" width="17.42578125" style="19" bestFit="1" customWidth="1"/>
    <col min="12" max="12" width="5.7109375" style="19" customWidth="1"/>
    <col min="13" max="13" width="17.28515625" style="19" bestFit="1" customWidth="1"/>
    <col min="14" max="14" width="10.28515625" style="27" customWidth="1"/>
    <col min="15" max="15" width="19.28515625" style="19" customWidth="1"/>
    <col min="16" max="16" width="1.5703125" style="19" customWidth="1"/>
    <col min="17" max="16384" width="9.140625" style="19"/>
  </cols>
  <sheetData>
    <row r="1" spans="1:15" ht="15.75">
      <c r="A1" s="125" t="s">
        <v>4</v>
      </c>
      <c r="B1" s="125"/>
      <c r="C1" s="125"/>
      <c r="D1" s="125"/>
      <c r="E1" s="125"/>
      <c r="F1" s="125"/>
      <c r="G1" s="125"/>
      <c r="H1" s="133"/>
      <c r="I1" s="133"/>
      <c r="J1" s="133"/>
      <c r="K1" s="133"/>
      <c r="L1" s="133"/>
      <c r="M1" s="133"/>
      <c r="N1" s="76"/>
      <c r="O1" s="41" t="s">
        <v>5</v>
      </c>
    </row>
    <row r="2" spans="1:15" ht="13.5" customHeight="1">
      <c r="A2" s="126" t="s">
        <v>6</v>
      </c>
      <c r="B2" s="126"/>
      <c r="C2" s="126"/>
      <c r="D2" s="126"/>
      <c r="E2" s="116"/>
      <c r="F2" s="127" t="s">
        <v>7</v>
      </c>
      <c r="G2" s="127"/>
      <c r="H2" s="134"/>
      <c r="I2" s="134"/>
      <c r="J2" s="134"/>
      <c r="K2" s="134"/>
      <c r="L2" s="133"/>
      <c r="M2" s="133"/>
      <c r="N2" s="135"/>
      <c r="O2" s="133"/>
    </row>
    <row r="3" spans="1:15" ht="13.5" customHeight="1">
      <c r="A3" s="126" t="s">
        <v>8</v>
      </c>
      <c r="B3" s="126"/>
      <c r="C3" s="126"/>
      <c r="D3" s="126"/>
      <c r="E3" s="116"/>
      <c r="F3" s="108" t="s">
        <v>9</v>
      </c>
      <c r="G3" s="136"/>
      <c r="H3" s="134"/>
      <c r="I3" s="134"/>
      <c r="J3" s="134"/>
      <c r="K3" s="134"/>
      <c r="L3" s="133"/>
      <c r="M3" s="133"/>
      <c r="N3" s="135"/>
      <c r="O3" s="133"/>
    </row>
    <row r="4" spans="1:15" ht="13.5" customHeight="1">
      <c r="A4" s="126" t="s">
        <v>10</v>
      </c>
      <c r="B4" s="126"/>
      <c r="C4" s="126"/>
      <c r="D4" s="126"/>
      <c r="E4" s="116"/>
      <c r="F4" s="109" t="s">
        <v>11</v>
      </c>
      <c r="G4" s="23"/>
      <c r="H4" s="137"/>
      <c r="I4" s="137"/>
      <c r="J4" s="137"/>
      <c r="K4" s="137"/>
      <c r="L4" s="133"/>
      <c r="M4" s="133"/>
      <c r="N4" s="135"/>
      <c r="O4" s="133"/>
    </row>
    <row r="5" spans="1:15" s="31" customFormat="1" ht="12.75" customHeight="1">
      <c r="A5" s="116" t="s">
        <v>12</v>
      </c>
      <c r="B5" s="116"/>
      <c r="C5" s="116"/>
      <c r="D5" s="116"/>
      <c r="E5" s="116"/>
      <c r="F5" s="138">
        <v>43616</v>
      </c>
      <c r="G5" s="137"/>
      <c r="H5" s="137"/>
      <c r="I5" s="137"/>
      <c r="J5" s="137"/>
      <c r="K5" s="137"/>
      <c r="L5" s="136"/>
      <c r="M5" s="136"/>
      <c r="N5" s="139"/>
      <c r="O5" s="136"/>
    </row>
    <row r="6" spans="1:15" ht="13.5" customHeight="1">
      <c r="A6" s="126" t="s">
        <v>13</v>
      </c>
      <c r="B6" s="126"/>
      <c r="C6" s="126"/>
      <c r="D6" s="126"/>
      <c r="E6" s="126"/>
      <c r="F6" s="110" t="s">
        <v>14</v>
      </c>
      <c r="G6" s="110"/>
      <c r="H6" s="110"/>
      <c r="I6" s="110"/>
      <c r="J6" s="110"/>
      <c r="K6" s="140"/>
      <c r="L6" s="141"/>
      <c r="M6" s="141"/>
      <c r="N6" s="141"/>
      <c r="O6" s="142"/>
    </row>
    <row r="7" spans="1:15" ht="18.75" customHeight="1">
      <c r="A7" s="137"/>
      <c r="B7" s="133"/>
      <c r="C7" s="133"/>
      <c r="D7" s="133"/>
      <c r="E7" s="133"/>
      <c r="F7" s="133"/>
      <c r="G7" s="33" t="s">
        <v>15</v>
      </c>
      <c r="H7" s="30"/>
      <c r="I7" s="33" t="s">
        <v>15</v>
      </c>
      <c r="J7" s="30"/>
      <c r="K7" s="32" t="s">
        <v>16</v>
      </c>
      <c r="L7" s="30"/>
      <c r="M7" s="32" t="s">
        <v>17</v>
      </c>
      <c r="N7" s="37"/>
      <c r="O7" s="104" t="s">
        <v>18</v>
      </c>
    </row>
    <row r="8" spans="1:15" ht="13.5" thickBot="1">
      <c r="A8" s="137"/>
      <c r="B8" s="133"/>
      <c r="C8" s="133"/>
      <c r="D8" s="133"/>
      <c r="E8" s="133"/>
      <c r="F8" s="34" t="s">
        <v>19</v>
      </c>
      <c r="G8" s="75" t="s">
        <v>20</v>
      </c>
      <c r="H8" s="30"/>
      <c r="I8" s="75" t="s">
        <v>20</v>
      </c>
      <c r="J8" s="30"/>
      <c r="K8" s="75" t="s">
        <v>21</v>
      </c>
      <c r="L8" s="30"/>
      <c r="M8" s="75" t="s">
        <v>22</v>
      </c>
      <c r="N8" s="38"/>
      <c r="O8" s="143"/>
    </row>
    <row r="9" spans="1:15" ht="2.25" customHeight="1" thickBot="1">
      <c r="A9" s="137"/>
      <c r="B9" s="133"/>
      <c r="C9" s="133"/>
      <c r="D9" s="133"/>
      <c r="E9" s="133"/>
      <c r="F9" s="133"/>
      <c r="G9" s="144"/>
      <c r="H9" s="133"/>
      <c r="I9" s="145"/>
      <c r="J9" s="133"/>
      <c r="K9" s="143"/>
      <c r="L9" s="133"/>
      <c r="M9" s="146"/>
      <c r="N9" s="147"/>
      <c r="O9" s="148"/>
    </row>
    <row r="10" spans="1:15" ht="23.25" customHeight="1">
      <c r="A10" s="21" t="s">
        <v>23</v>
      </c>
      <c r="B10" s="22"/>
      <c r="C10" s="22"/>
      <c r="D10" s="22"/>
      <c r="E10" s="22"/>
      <c r="F10" s="22"/>
      <c r="G10" s="119" t="s">
        <v>24</v>
      </c>
      <c r="H10" s="133"/>
      <c r="I10" s="121" t="s">
        <v>25</v>
      </c>
      <c r="J10" s="133"/>
      <c r="K10" s="120" t="s">
        <v>24</v>
      </c>
      <c r="L10" s="133"/>
      <c r="M10" s="120" t="s">
        <v>24</v>
      </c>
      <c r="N10" s="135"/>
      <c r="O10" s="148"/>
    </row>
    <row r="11" spans="1:15" ht="14.25" customHeight="1">
      <c r="A11" s="23" t="s">
        <v>26</v>
      </c>
      <c r="B11" s="22"/>
      <c r="C11" s="22"/>
      <c r="D11" s="22"/>
      <c r="E11" s="22"/>
      <c r="F11" s="22"/>
      <c r="G11" s="149"/>
      <c r="H11" s="133"/>
      <c r="I11" s="149"/>
      <c r="J11" s="133"/>
      <c r="K11" s="133"/>
      <c r="L11" s="133"/>
      <c r="M11" s="148"/>
      <c r="N11" s="147"/>
      <c r="O11" s="148"/>
    </row>
    <row r="12" spans="1:15" ht="16.5" customHeight="1">
      <c r="A12" s="23"/>
      <c r="B12" s="22" t="s">
        <v>27</v>
      </c>
      <c r="C12" s="22"/>
      <c r="D12" s="22"/>
      <c r="E12" s="22"/>
      <c r="F12" s="22"/>
      <c r="G12" s="150">
        <f>Salary!F33</f>
        <v>23850</v>
      </c>
      <c r="H12" s="151"/>
      <c r="I12" s="150">
        <f>Salary!F33</f>
        <v>23850</v>
      </c>
      <c r="J12" s="151"/>
      <c r="K12" s="150">
        <f>Salary!H33</f>
        <v>12500</v>
      </c>
      <c r="L12" s="151"/>
      <c r="M12" s="150">
        <f>Salary!J33</f>
        <v>57500</v>
      </c>
      <c r="N12" s="152"/>
      <c r="O12" s="153">
        <f>G12+K12+M12</f>
        <v>93850</v>
      </c>
    </row>
    <row r="13" spans="1:15" ht="16.5" customHeight="1">
      <c r="A13" s="23"/>
      <c r="B13" s="22" t="s">
        <v>28</v>
      </c>
      <c r="C13" s="22"/>
      <c r="D13" s="22"/>
      <c r="E13" s="22"/>
      <c r="F13" s="22"/>
      <c r="G13" s="154">
        <f>Fringes!G31</f>
        <v>4433.3850000000002</v>
      </c>
      <c r="H13" s="133"/>
      <c r="I13" s="155">
        <f>Fringes!G31</f>
        <v>4433.3850000000002</v>
      </c>
      <c r="J13" s="133"/>
      <c r="K13" s="156">
        <f>Fringes!I31</f>
        <v>4871.25</v>
      </c>
      <c r="L13" s="133"/>
      <c r="M13" s="156">
        <f>Fringes!K31</f>
        <v>22407.75</v>
      </c>
      <c r="N13" s="147"/>
      <c r="O13" s="148">
        <f>G13+K13+M13</f>
        <v>31712.385000000002</v>
      </c>
    </row>
    <row r="14" spans="1:15" ht="16.5" customHeight="1">
      <c r="A14" s="23"/>
      <c r="B14" s="22" t="s">
        <v>29</v>
      </c>
      <c r="C14" s="22"/>
      <c r="D14" s="22"/>
      <c r="E14" s="22"/>
      <c r="F14" s="22"/>
      <c r="G14" s="154">
        <f>'Materials Supplies'!D28</f>
        <v>1250</v>
      </c>
      <c r="H14" s="133"/>
      <c r="I14" s="155">
        <f>'Materials Supplies'!D28</f>
        <v>1250</v>
      </c>
      <c r="J14" s="133"/>
      <c r="K14" s="156">
        <f>'Materials Supplies'!F28</f>
        <v>10000</v>
      </c>
      <c r="L14" s="133"/>
      <c r="M14" s="156">
        <f>'Materials Supplies'!H28</f>
        <v>101250</v>
      </c>
      <c r="N14" s="147"/>
      <c r="O14" s="148">
        <f>G14+K14+M14</f>
        <v>112500</v>
      </c>
    </row>
    <row r="15" spans="1:15" ht="16.5" customHeight="1">
      <c r="A15" s="23"/>
      <c r="B15" s="25" t="s">
        <v>30</v>
      </c>
      <c r="C15" s="22"/>
      <c r="D15" s="22"/>
      <c r="E15" s="22"/>
      <c r="F15" s="22"/>
      <c r="G15" s="154">
        <f>'Repairs and Maintenance'!D28</f>
        <v>5000</v>
      </c>
      <c r="H15" s="133"/>
      <c r="I15" s="155">
        <f>'Repairs and Maintenance'!D28</f>
        <v>5000</v>
      </c>
      <c r="J15" s="133"/>
      <c r="K15" s="156">
        <f>'Repairs and Maintenance'!F28</f>
        <v>100</v>
      </c>
      <c r="L15" s="133"/>
      <c r="M15" s="156">
        <f>'Repairs and Maintenance'!H28</f>
        <v>3760</v>
      </c>
      <c r="N15" s="147"/>
      <c r="O15" s="148">
        <f>G15+K15+M15</f>
        <v>8860</v>
      </c>
    </row>
    <row r="16" spans="1:15" ht="16.5" customHeight="1">
      <c r="A16" s="23"/>
      <c r="B16" s="25" t="s">
        <v>31</v>
      </c>
      <c r="C16" s="22"/>
      <c r="D16" s="22"/>
      <c r="E16" s="22"/>
      <c r="F16" s="22"/>
      <c r="G16" s="155">
        <f>+Other!D28</f>
        <v>0</v>
      </c>
      <c r="H16" s="148"/>
      <c r="I16" s="154">
        <f>+Other!F28</f>
        <v>0</v>
      </c>
      <c r="J16" s="148"/>
      <c r="K16" s="157">
        <f>+Other!F28</f>
        <v>0</v>
      </c>
      <c r="L16" s="148"/>
      <c r="M16" s="157">
        <f>+Other!H28</f>
        <v>6000</v>
      </c>
      <c r="N16" s="147"/>
      <c r="O16" s="156">
        <f>G16+K16+M16</f>
        <v>6000</v>
      </c>
    </row>
    <row r="17" spans="1:17" ht="17.25" customHeight="1">
      <c r="A17" s="133"/>
      <c r="B17" s="35" t="s">
        <v>32</v>
      </c>
      <c r="C17" s="133"/>
      <c r="D17" s="22"/>
      <c r="E17" s="22"/>
      <c r="F17" s="133"/>
      <c r="G17" s="71">
        <f>SUM(G12:G16)</f>
        <v>34533.385000000002</v>
      </c>
      <c r="H17" s="65"/>
      <c r="I17" s="65">
        <f>SUM(I12:I16)</f>
        <v>34533.385000000002</v>
      </c>
      <c r="J17" s="65"/>
      <c r="K17" s="71">
        <f>SUM(K12:K16)</f>
        <v>27471.25</v>
      </c>
      <c r="L17" s="65"/>
      <c r="M17" s="71">
        <f>SUM(M12:M16)</f>
        <v>190917.75</v>
      </c>
      <c r="N17" s="66"/>
      <c r="O17" s="122">
        <f>G17+K17+M17</f>
        <v>252922.38500000001</v>
      </c>
      <c r="P17" s="133"/>
      <c r="Q17" s="133"/>
    </row>
    <row r="18" spans="1:17" ht="24" customHeight="1">
      <c r="A18" s="133" t="s">
        <v>33</v>
      </c>
      <c r="B18" s="35"/>
      <c r="C18" s="133"/>
      <c r="D18" s="22"/>
      <c r="E18" s="22"/>
      <c r="F18" s="133"/>
      <c r="G18" s="87">
        <v>400</v>
      </c>
      <c r="H18" s="65"/>
      <c r="I18" s="87">
        <v>400</v>
      </c>
      <c r="J18" s="65"/>
      <c r="K18" s="87">
        <v>258</v>
      </c>
      <c r="L18" s="65"/>
      <c r="M18" s="87">
        <v>-1837</v>
      </c>
      <c r="N18" s="66"/>
      <c r="O18" s="158"/>
      <c r="P18" s="133"/>
      <c r="Q18" s="133"/>
    </row>
    <row r="19" spans="1:17" ht="24" customHeight="1">
      <c r="A19" s="23" t="s">
        <v>34</v>
      </c>
      <c r="B19" s="22"/>
      <c r="C19" s="22"/>
      <c r="D19" s="22"/>
      <c r="E19" s="22"/>
      <c r="F19" s="22"/>
      <c r="G19" s="159">
        <f>+Subsidy!C25</f>
        <v>2000</v>
      </c>
      <c r="H19" s="135"/>
      <c r="I19" s="160">
        <v>0</v>
      </c>
      <c r="J19" s="135"/>
      <c r="K19" s="159">
        <f>+Subsidy!D25</f>
        <v>258</v>
      </c>
      <c r="L19" s="135"/>
      <c r="M19" s="159">
        <f>+Subsidy!E25</f>
        <v>0</v>
      </c>
      <c r="N19" s="147"/>
      <c r="O19" s="159">
        <f>G19+K19+M19</f>
        <v>2258</v>
      </c>
      <c r="P19" s="133"/>
      <c r="Q19" s="133"/>
    </row>
    <row r="20" spans="1:17" ht="21.75" customHeight="1">
      <c r="A20" s="25" t="s">
        <v>35</v>
      </c>
      <c r="B20" s="26"/>
      <c r="C20" s="22"/>
      <c r="D20" s="22"/>
      <c r="E20" s="22"/>
      <c r="F20" s="22"/>
      <c r="G20" s="71">
        <f>+G17+G18-G19</f>
        <v>32933.385000000002</v>
      </c>
      <c r="H20" s="65"/>
      <c r="I20" s="71">
        <f>+I17+I18-I19</f>
        <v>34933.385000000002</v>
      </c>
      <c r="J20" s="65"/>
      <c r="K20" s="71">
        <f>+K17+K18-K19</f>
        <v>27471.25</v>
      </c>
      <c r="L20" s="65"/>
      <c r="M20" s="71">
        <f>+M17+M18-M19</f>
        <v>189080.75</v>
      </c>
      <c r="N20" s="66"/>
      <c r="O20" s="71">
        <f>G20+K20+M20</f>
        <v>249485.38500000001</v>
      </c>
      <c r="P20" s="133"/>
      <c r="Q20" s="133"/>
    </row>
    <row r="21" spans="1:17" ht="20.25" customHeight="1">
      <c r="A21" s="25" t="s">
        <v>36</v>
      </c>
      <c r="B21" s="26"/>
      <c r="C21" s="22"/>
      <c r="D21" s="22"/>
      <c r="E21" s="22"/>
      <c r="F21" s="22"/>
      <c r="G21" s="161">
        <f>'Measurable Units'!C7</f>
        <v>1500</v>
      </c>
      <c r="H21" s="133"/>
      <c r="I21" s="162">
        <f>'Measurable Units'!C7</f>
        <v>1500</v>
      </c>
      <c r="J21" s="133"/>
      <c r="K21" s="161">
        <f>'Measurable Units'!E7</f>
        <v>25000</v>
      </c>
      <c r="L21" s="133"/>
      <c r="M21" s="161">
        <f>'Measurable Units'!G7</f>
        <v>16000</v>
      </c>
      <c r="N21" s="135"/>
      <c r="O21" s="148"/>
      <c r="P21" s="133"/>
      <c r="Q21" s="133"/>
    </row>
    <row r="22" spans="1:17">
      <c r="A22" s="83"/>
      <c r="B22" s="84"/>
      <c r="C22" s="84"/>
      <c r="D22" s="84"/>
      <c r="E22" s="84"/>
      <c r="F22" s="85"/>
      <c r="G22" s="163"/>
      <c r="H22" s="135"/>
      <c r="I22" s="164"/>
      <c r="J22" s="135"/>
      <c r="K22" s="165"/>
      <c r="L22" s="135"/>
      <c r="M22" s="165"/>
      <c r="N22" s="147"/>
      <c r="O22" s="166"/>
      <c r="P22" s="133"/>
      <c r="Q22" s="133"/>
    </row>
    <row r="23" spans="1:17">
      <c r="A23" s="25" t="s">
        <v>37</v>
      </c>
      <c r="B23" s="26"/>
      <c r="C23" s="22"/>
      <c r="D23" s="22"/>
      <c r="E23" s="22"/>
      <c r="F23" s="22"/>
      <c r="G23" s="71">
        <f>(IF(ISBLANK(G21),0,(((G20))/G21)))</f>
        <v>21.955590000000001</v>
      </c>
      <c r="H23" s="65"/>
      <c r="I23" s="71">
        <f>(IF(ISBLANK(I21),0,(((I20))/I21)))</f>
        <v>23.288923333333333</v>
      </c>
      <c r="J23" s="65"/>
      <c r="K23" s="71">
        <f>(IF(ISBLANK(K21),0,(((K20))/K21)))</f>
        <v>1.0988500000000001</v>
      </c>
      <c r="L23" s="65"/>
      <c r="M23" s="71">
        <f>(IF(ISBLANK(M21),0,(((M20))/M21)))</f>
        <v>11.817546875</v>
      </c>
      <c r="N23" s="39"/>
      <c r="O23" s="148"/>
      <c r="P23" s="133"/>
      <c r="Q23" s="133"/>
    </row>
    <row r="24" spans="1:17">
      <c r="A24" s="36"/>
      <c r="B24" s="26"/>
      <c r="C24" s="22"/>
      <c r="D24" s="22"/>
      <c r="E24" s="22"/>
      <c r="F24" s="22"/>
      <c r="G24" s="86"/>
      <c r="H24" s="65"/>
      <c r="I24" s="65"/>
      <c r="J24" s="65"/>
      <c r="K24" s="86"/>
      <c r="L24" s="65"/>
      <c r="M24" s="86"/>
      <c r="N24" s="39"/>
      <c r="O24" s="148"/>
      <c r="P24" s="133"/>
      <c r="Q24" s="133"/>
    </row>
    <row r="25" spans="1:17">
      <c r="A25" s="133"/>
      <c r="B25" s="148"/>
      <c r="C25" s="148"/>
      <c r="D25" s="28"/>
      <c r="E25" s="28"/>
      <c r="F25" s="28"/>
      <c r="G25" s="29"/>
      <c r="H25" s="28"/>
      <c r="I25" s="28"/>
      <c r="J25" s="28"/>
      <c r="K25" s="28"/>
      <c r="L25" s="28"/>
      <c r="M25" s="28"/>
      <c r="N25" s="39"/>
      <c r="O25" s="148"/>
      <c r="P25" s="133"/>
      <c r="Q25" s="133"/>
    </row>
    <row r="26" spans="1:17">
      <c r="A26" s="123" t="s">
        <v>38</v>
      </c>
      <c r="B26" s="123"/>
      <c r="C26" s="123"/>
      <c r="D26" s="123"/>
      <c r="E26" s="123"/>
      <c r="F26" s="123"/>
      <c r="G26" s="123"/>
      <c r="H26" s="133"/>
      <c r="I26" s="133"/>
      <c r="J26" s="133"/>
      <c r="K26" s="133"/>
      <c r="L26" s="133"/>
      <c r="M26" s="133"/>
      <c r="N26" s="135"/>
      <c r="O26" s="133"/>
      <c r="P26" s="133"/>
      <c r="Q26" s="133"/>
    </row>
    <row r="27" spans="1:17" s="27" customFormat="1">
      <c r="A27" s="115"/>
      <c r="B27" s="115"/>
      <c r="C27" s="115"/>
      <c r="D27" s="115"/>
      <c r="E27" s="115"/>
      <c r="F27" s="115"/>
      <c r="G27" s="115"/>
      <c r="H27" s="135"/>
      <c r="I27" s="135"/>
      <c r="J27" s="135"/>
      <c r="K27" s="135"/>
      <c r="L27" s="135"/>
      <c r="M27" s="135"/>
      <c r="N27" s="135"/>
      <c r="O27" s="135"/>
      <c r="P27" s="135"/>
      <c r="Q27" s="135"/>
    </row>
    <row r="28" spans="1:17">
      <c r="A28" s="103" t="s">
        <v>39</v>
      </c>
      <c r="B28" s="103"/>
      <c r="C28" s="103"/>
      <c r="D28" s="103"/>
      <c r="E28" s="103"/>
      <c r="F28" s="103"/>
      <c r="G28" s="103"/>
      <c r="H28" s="167"/>
      <c r="I28" s="167"/>
      <c r="J28" s="167"/>
      <c r="K28" s="167"/>
      <c r="L28" s="167"/>
      <c r="M28" s="167"/>
      <c r="N28" s="167"/>
      <c r="O28" s="167"/>
      <c r="P28" s="167"/>
      <c r="Q28" s="167"/>
    </row>
    <row r="29" spans="1:17" ht="12.75" customHeight="1">
      <c r="A29" s="124"/>
      <c r="B29" s="124"/>
      <c r="C29" s="124"/>
      <c r="D29" s="124"/>
      <c r="E29" s="124"/>
      <c r="F29" s="124"/>
      <c r="G29" s="124"/>
      <c r="H29" s="133"/>
      <c r="I29" s="133"/>
      <c r="J29" s="133"/>
      <c r="K29" s="133"/>
      <c r="L29" s="133"/>
      <c r="M29" s="133"/>
      <c r="N29" s="135"/>
      <c r="O29" s="133"/>
      <c r="P29" s="133"/>
      <c r="Q29" s="133"/>
    </row>
    <row r="30" spans="1:17" s="24" customFormat="1">
      <c r="A30" s="105" t="s">
        <v>40</v>
      </c>
      <c r="B30" s="106"/>
      <c r="C30" s="106"/>
      <c r="D30" s="106"/>
      <c r="E30" s="106"/>
      <c r="F30" s="106"/>
      <c r="G30" s="107"/>
      <c r="H30" s="28"/>
      <c r="I30" s="28"/>
      <c r="J30" s="28"/>
      <c r="K30" s="102" t="s">
        <v>41</v>
      </c>
      <c r="L30" s="28"/>
      <c r="M30" s="28"/>
      <c r="N30" s="39"/>
      <c r="O30" s="148"/>
      <c r="P30" s="148"/>
      <c r="Q30" s="148"/>
    </row>
    <row r="31" spans="1:17">
      <c r="A31" s="115"/>
      <c r="B31" s="115"/>
      <c r="C31" s="115"/>
      <c r="D31" s="115"/>
      <c r="E31" s="115"/>
      <c r="F31" s="115"/>
      <c r="G31" s="115"/>
      <c r="H31" s="133"/>
      <c r="I31" s="133"/>
      <c r="J31" s="133"/>
      <c r="K31" s="133"/>
      <c r="L31" s="133"/>
      <c r="M31" s="133"/>
      <c r="N31" s="135"/>
      <c r="O31" s="133"/>
      <c r="P31" s="133"/>
      <c r="Q31" s="133"/>
    </row>
    <row r="33" spans="1:6">
      <c r="A33" s="23"/>
      <c r="B33" s="22"/>
      <c r="C33" s="22"/>
      <c r="D33" s="22"/>
      <c r="E33" s="22"/>
      <c r="F33" s="22"/>
    </row>
    <row r="36" spans="1:6">
      <c r="A36" s="133"/>
      <c r="B36" s="133"/>
      <c r="C36" s="133"/>
      <c r="D36" s="133"/>
      <c r="E36" s="133"/>
      <c r="F36" s="133"/>
    </row>
    <row r="37" spans="1:6">
      <c r="A37" s="133"/>
      <c r="B37" s="133"/>
      <c r="C37" s="133"/>
      <c r="D37" s="133"/>
      <c r="E37" s="133"/>
      <c r="F37" s="133"/>
    </row>
    <row r="38" spans="1:6">
      <c r="A38" s="133"/>
      <c r="B38" s="133"/>
      <c r="C38" s="133"/>
      <c r="D38" s="133"/>
      <c r="E38" s="133"/>
      <c r="F38" s="133"/>
    </row>
    <row r="39" spans="1:6">
      <c r="A39" s="133"/>
      <c r="B39" s="133"/>
      <c r="C39" s="133"/>
      <c r="D39" s="133"/>
      <c r="E39" s="133"/>
      <c r="F39" s="133"/>
    </row>
    <row r="40" spans="1:6">
      <c r="A40" s="133"/>
      <c r="B40" s="133"/>
      <c r="C40" s="133"/>
      <c r="D40" s="133"/>
      <c r="E40" s="133"/>
      <c r="F40" s="133"/>
    </row>
  </sheetData>
  <mergeCells count="8">
    <mergeCell ref="A26:G26"/>
    <mergeCell ref="A29:G29"/>
    <mergeCell ref="A1:G1"/>
    <mergeCell ref="A6:E6"/>
    <mergeCell ref="A3:D3"/>
    <mergeCell ref="A4:D4"/>
    <mergeCell ref="A2:D2"/>
    <mergeCell ref="F2:G2"/>
  </mergeCells>
  <phoneticPr fontId="0" type="noConversion"/>
  <hyperlinks>
    <hyperlink ref="K30" r:id="rId1" xr:uid="{A7C43E72-5EF4-4204-AF82-B8ED3E0DAB0F}"/>
  </hyperlinks>
  <printOptions horizontalCentered="1"/>
  <pageMargins left="0.25" right="0.25" top="0.35" bottom="0.42" header="0.23622047244094499" footer="0.25"/>
  <pageSetup scale="80" orientation="landscape" horizontalDpi="300" verticalDpi="300" r:id="rId2"/>
  <headerFooter alignWithMargins="0">
    <oddFooter>&amp;L&amp;9&amp;F &amp;A&amp;R&amp;9&amp;D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L38"/>
  <sheetViews>
    <sheetView zoomScaleNormal="100" workbookViewId="0">
      <selection activeCell="A39" sqref="A39"/>
    </sheetView>
  </sheetViews>
  <sheetFormatPr defaultRowHeight="12.75"/>
  <cols>
    <col min="1" max="1" width="7.140625" customWidth="1"/>
    <col min="2" max="2" width="26.140625" style="7" customWidth="1"/>
    <col min="3" max="3" width="14.42578125" style="7" bestFit="1" customWidth="1"/>
    <col min="4" max="4" width="14" style="7" bestFit="1" customWidth="1"/>
    <col min="5" max="5" width="6.7109375" customWidth="1"/>
    <col min="6" max="6" width="12.7109375" style="7" customWidth="1"/>
    <col min="7" max="7" width="6.7109375" customWidth="1"/>
    <col min="8" max="8" width="12.7109375" style="7" customWidth="1"/>
    <col min="9" max="9" width="6.7109375" customWidth="1"/>
    <col min="10" max="10" width="12.7109375" style="7" customWidth="1"/>
    <col min="11" max="11" width="6.7109375" customWidth="1"/>
    <col min="12" max="12" width="12.7109375" style="7" customWidth="1"/>
  </cols>
  <sheetData>
    <row r="1" spans="1:12" ht="15.75">
      <c r="A1" s="40" t="s">
        <v>42</v>
      </c>
      <c r="B1" s="1"/>
      <c r="C1" s="1"/>
      <c r="D1" s="1"/>
      <c r="E1" s="1"/>
      <c r="F1" s="1"/>
      <c r="G1" s="1"/>
      <c r="H1" s="1"/>
      <c r="I1" s="1"/>
      <c r="J1" s="1"/>
      <c r="K1" s="76"/>
      <c r="L1" s="41" t="s">
        <v>5</v>
      </c>
    </row>
    <row r="2" spans="1:12" ht="15.75">
      <c r="A2" s="40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1" customFormat="1" ht="12">
      <c r="C3" s="46"/>
      <c r="D3" s="46"/>
      <c r="E3" s="48" t="s">
        <v>43</v>
      </c>
      <c r="F3" s="49"/>
      <c r="G3" s="48"/>
      <c r="H3" s="49"/>
      <c r="I3" s="48"/>
      <c r="J3" s="49"/>
      <c r="K3" s="48"/>
      <c r="L3" s="50"/>
    </row>
    <row r="4" spans="1:12" s="41" customFormat="1" ht="12" customHeight="1">
      <c r="A4" s="46"/>
      <c r="B4" s="51"/>
      <c r="C4" s="51"/>
      <c r="D4" s="51"/>
      <c r="E4" s="52" t="s">
        <v>15</v>
      </c>
      <c r="F4" s="53"/>
      <c r="G4" s="52" t="s">
        <v>16</v>
      </c>
      <c r="H4" s="53"/>
      <c r="I4" s="52" t="s">
        <v>17</v>
      </c>
      <c r="J4" s="53"/>
      <c r="K4" s="52" t="s">
        <v>44</v>
      </c>
      <c r="L4" s="53"/>
    </row>
    <row r="5" spans="1:12" s="41" customFormat="1" ht="39" customHeight="1">
      <c r="A5" s="54" t="s">
        <v>45</v>
      </c>
      <c r="B5" s="55" t="s">
        <v>46</v>
      </c>
      <c r="C5" s="54" t="s">
        <v>47</v>
      </c>
      <c r="D5" s="54" t="s">
        <v>48</v>
      </c>
      <c r="E5" s="56" t="s">
        <v>49</v>
      </c>
      <c r="F5" s="54" t="s">
        <v>50</v>
      </c>
      <c r="G5" s="56" t="s">
        <v>49</v>
      </c>
      <c r="H5" s="54" t="s">
        <v>50</v>
      </c>
      <c r="I5" s="56" t="s">
        <v>49</v>
      </c>
      <c r="J5" s="54" t="s">
        <v>50</v>
      </c>
      <c r="K5" s="56" t="s">
        <v>49</v>
      </c>
      <c r="L5" s="54" t="s">
        <v>50</v>
      </c>
    </row>
    <row r="6" spans="1:12" ht="12" customHeight="1">
      <c r="A6" s="77">
        <v>1</v>
      </c>
      <c r="B6" s="78" t="s">
        <v>51</v>
      </c>
      <c r="C6" s="79">
        <v>50000</v>
      </c>
      <c r="D6" s="72">
        <f>A6*C6</f>
        <v>50000</v>
      </c>
      <c r="E6" s="81"/>
      <c r="F6" s="72">
        <f t="shared" ref="F6:F32" si="0">E6*$D6</f>
        <v>0</v>
      </c>
      <c r="G6" s="81">
        <v>0.25</v>
      </c>
      <c r="H6" s="72">
        <f t="shared" ref="H6:H32" si="1">G6*$D6</f>
        <v>12500</v>
      </c>
      <c r="I6" s="81">
        <v>0.75</v>
      </c>
      <c r="J6" s="72">
        <f t="shared" ref="J6:J32" si="2">I6*$D6</f>
        <v>37500</v>
      </c>
      <c r="K6" s="81"/>
      <c r="L6" s="72">
        <f t="shared" ref="L6:L32" si="3">K6*$D6</f>
        <v>0</v>
      </c>
    </row>
    <row r="7" spans="1:12" ht="12" customHeight="1">
      <c r="A7" s="77">
        <v>0.4</v>
      </c>
      <c r="B7" s="78" t="s">
        <v>52</v>
      </c>
      <c r="C7" s="80">
        <v>50000</v>
      </c>
      <c r="D7" s="67">
        <f t="shared" ref="D7:D20" si="4">A7*C7</f>
        <v>20000</v>
      </c>
      <c r="E7" s="81"/>
      <c r="F7" s="67">
        <f t="shared" si="0"/>
        <v>0</v>
      </c>
      <c r="G7" s="81"/>
      <c r="H7" s="67">
        <f t="shared" si="1"/>
        <v>0</v>
      </c>
      <c r="I7" s="81">
        <v>1</v>
      </c>
      <c r="J7" s="67">
        <f t="shared" si="2"/>
        <v>20000</v>
      </c>
      <c r="K7" s="81"/>
      <c r="L7" s="67">
        <f t="shared" si="3"/>
        <v>0</v>
      </c>
    </row>
    <row r="8" spans="1:12" ht="12" customHeight="1">
      <c r="A8" s="77">
        <v>1</v>
      </c>
      <c r="B8" s="78" t="s">
        <v>53</v>
      </c>
      <c r="C8" s="80">
        <v>25000</v>
      </c>
      <c r="D8" s="67">
        <f t="shared" si="4"/>
        <v>25000</v>
      </c>
      <c r="E8" s="81">
        <v>0.33</v>
      </c>
      <c r="F8" s="67">
        <f t="shared" si="0"/>
        <v>8250</v>
      </c>
      <c r="G8" s="81"/>
      <c r="H8" s="67">
        <f t="shared" si="1"/>
        <v>0</v>
      </c>
      <c r="I8" s="81"/>
      <c r="J8" s="67">
        <f t="shared" si="2"/>
        <v>0</v>
      </c>
      <c r="K8" s="81"/>
      <c r="L8" s="67">
        <f t="shared" si="3"/>
        <v>0</v>
      </c>
    </row>
    <row r="9" spans="1:12" ht="12" customHeight="1">
      <c r="A9" s="77">
        <v>1</v>
      </c>
      <c r="B9" s="78" t="s">
        <v>54</v>
      </c>
      <c r="C9" s="80">
        <f>15*1040</f>
        <v>15600</v>
      </c>
      <c r="D9" s="67">
        <f t="shared" si="4"/>
        <v>15600</v>
      </c>
      <c r="E9" s="81">
        <v>1</v>
      </c>
      <c r="F9" s="67">
        <f t="shared" si="0"/>
        <v>15600</v>
      </c>
      <c r="G9" s="81"/>
      <c r="H9" s="67">
        <f t="shared" si="1"/>
        <v>0</v>
      </c>
      <c r="I9" s="81"/>
      <c r="J9" s="67">
        <f t="shared" si="2"/>
        <v>0</v>
      </c>
      <c r="K9" s="81"/>
      <c r="L9" s="67">
        <f t="shared" si="3"/>
        <v>0</v>
      </c>
    </row>
    <row r="10" spans="1:12" ht="12" customHeight="1">
      <c r="A10" s="77"/>
      <c r="B10" s="78"/>
      <c r="C10" s="80"/>
      <c r="D10" s="67">
        <f t="shared" si="4"/>
        <v>0</v>
      </c>
      <c r="E10" s="81"/>
      <c r="F10" s="67">
        <f t="shared" si="0"/>
        <v>0</v>
      </c>
      <c r="G10" s="81"/>
      <c r="H10" s="67">
        <f t="shared" si="1"/>
        <v>0</v>
      </c>
      <c r="I10" s="81"/>
      <c r="J10" s="67">
        <f t="shared" si="2"/>
        <v>0</v>
      </c>
      <c r="K10" s="81"/>
      <c r="L10" s="67">
        <f t="shared" si="3"/>
        <v>0</v>
      </c>
    </row>
    <row r="11" spans="1:12" ht="12" customHeight="1">
      <c r="A11" s="77"/>
      <c r="B11" s="78"/>
      <c r="C11" s="80"/>
      <c r="D11" s="67">
        <f t="shared" si="4"/>
        <v>0</v>
      </c>
      <c r="E11" s="81"/>
      <c r="F11" s="67">
        <f t="shared" si="0"/>
        <v>0</v>
      </c>
      <c r="G11" s="81"/>
      <c r="H11" s="67">
        <f t="shared" si="1"/>
        <v>0</v>
      </c>
      <c r="I11" s="81"/>
      <c r="J11" s="67">
        <f t="shared" si="2"/>
        <v>0</v>
      </c>
      <c r="K11" s="81"/>
      <c r="L11" s="67">
        <f t="shared" si="3"/>
        <v>0</v>
      </c>
    </row>
    <row r="12" spans="1:12" ht="12" customHeight="1">
      <c r="A12" s="77"/>
      <c r="B12" s="78"/>
      <c r="C12" s="80"/>
      <c r="D12" s="67">
        <f t="shared" si="4"/>
        <v>0</v>
      </c>
      <c r="E12" s="81"/>
      <c r="F12" s="67">
        <f t="shared" si="0"/>
        <v>0</v>
      </c>
      <c r="G12" s="81"/>
      <c r="H12" s="67">
        <f t="shared" si="1"/>
        <v>0</v>
      </c>
      <c r="I12" s="81"/>
      <c r="J12" s="67">
        <f t="shared" si="2"/>
        <v>0</v>
      </c>
      <c r="K12" s="81"/>
      <c r="L12" s="67">
        <f t="shared" si="3"/>
        <v>0</v>
      </c>
    </row>
    <row r="13" spans="1:12" ht="12" customHeight="1">
      <c r="A13" s="77"/>
      <c r="B13" s="78"/>
      <c r="C13" s="80"/>
      <c r="D13" s="67">
        <f t="shared" si="4"/>
        <v>0</v>
      </c>
      <c r="E13" s="81"/>
      <c r="F13" s="67">
        <f t="shared" si="0"/>
        <v>0</v>
      </c>
      <c r="G13" s="81"/>
      <c r="H13" s="67">
        <f t="shared" si="1"/>
        <v>0</v>
      </c>
      <c r="I13" s="81"/>
      <c r="J13" s="67">
        <f t="shared" si="2"/>
        <v>0</v>
      </c>
      <c r="K13" s="81"/>
      <c r="L13" s="67">
        <f t="shared" si="3"/>
        <v>0</v>
      </c>
    </row>
    <row r="14" spans="1:12" ht="12" customHeight="1">
      <c r="A14" s="77"/>
      <c r="B14" s="78"/>
      <c r="C14" s="80"/>
      <c r="D14" s="67">
        <f t="shared" si="4"/>
        <v>0</v>
      </c>
      <c r="E14" s="81"/>
      <c r="F14" s="67">
        <f t="shared" si="0"/>
        <v>0</v>
      </c>
      <c r="G14" s="81"/>
      <c r="H14" s="67">
        <f t="shared" si="1"/>
        <v>0</v>
      </c>
      <c r="I14" s="81"/>
      <c r="J14" s="67">
        <f t="shared" si="2"/>
        <v>0</v>
      </c>
      <c r="K14" s="81"/>
      <c r="L14" s="67">
        <f t="shared" si="3"/>
        <v>0</v>
      </c>
    </row>
    <row r="15" spans="1:12" ht="12" customHeight="1">
      <c r="A15" s="77"/>
      <c r="B15" s="78"/>
      <c r="C15" s="80"/>
      <c r="D15" s="67">
        <f t="shared" si="4"/>
        <v>0</v>
      </c>
      <c r="E15" s="81"/>
      <c r="F15" s="67">
        <f t="shared" si="0"/>
        <v>0</v>
      </c>
      <c r="G15" s="81"/>
      <c r="H15" s="67">
        <f t="shared" si="1"/>
        <v>0</v>
      </c>
      <c r="I15" s="81"/>
      <c r="J15" s="67">
        <f t="shared" si="2"/>
        <v>0</v>
      </c>
      <c r="K15" s="81"/>
      <c r="L15" s="67">
        <f t="shared" si="3"/>
        <v>0</v>
      </c>
    </row>
    <row r="16" spans="1:12" ht="12" customHeight="1">
      <c r="A16" s="77"/>
      <c r="B16" s="78"/>
      <c r="C16" s="80"/>
      <c r="D16" s="67">
        <f t="shared" si="4"/>
        <v>0</v>
      </c>
      <c r="E16" s="81"/>
      <c r="F16" s="67">
        <f t="shared" si="0"/>
        <v>0</v>
      </c>
      <c r="G16" s="81"/>
      <c r="H16" s="67">
        <f t="shared" si="1"/>
        <v>0</v>
      </c>
      <c r="I16" s="81"/>
      <c r="J16" s="67">
        <f t="shared" si="2"/>
        <v>0</v>
      </c>
      <c r="K16" s="81"/>
      <c r="L16" s="67">
        <f t="shared" si="3"/>
        <v>0</v>
      </c>
    </row>
    <row r="17" spans="1:12" ht="12" customHeight="1">
      <c r="A17" s="77"/>
      <c r="B17" s="78"/>
      <c r="C17" s="80"/>
      <c r="D17" s="67">
        <f t="shared" si="4"/>
        <v>0</v>
      </c>
      <c r="E17" s="81"/>
      <c r="F17" s="67">
        <f t="shared" si="0"/>
        <v>0</v>
      </c>
      <c r="G17" s="81"/>
      <c r="H17" s="67">
        <f t="shared" si="1"/>
        <v>0</v>
      </c>
      <c r="I17" s="81"/>
      <c r="J17" s="67">
        <f t="shared" si="2"/>
        <v>0</v>
      </c>
      <c r="K17" s="81"/>
      <c r="L17" s="67">
        <f t="shared" si="3"/>
        <v>0</v>
      </c>
    </row>
    <row r="18" spans="1:12" ht="12" customHeight="1">
      <c r="A18" s="77"/>
      <c r="B18" s="78"/>
      <c r="C18" s="80"/>
      <c r="D18" s="67">
        <f t="shared" si="4"/>
        <v>0</v>
      </c>
      <c r="E18" s="81"/>
      <c r="F18" s="67">
        <f t="shared" si="0"/>
        <v>0</v>
      </c>
      <c r="G18" s="81"/>
      <c r="H18" s="67">
        <f t="shared" si="1"/>
        <v>0</v>
      </c>
      <c r="I18" s="81"/>
      <c r="J18" s="67">
        <f t="shared" si="2"/>
        <v>0</v>
      </c>
      <c r="K18" s="81"/>
      <c r="L18" s="67">
        <f t="shared" si="3"/>
        <v>0</v>
      </c>
    </row>
    <row r="19" spans="1:12" ht="12" customHeight="1">
      <c r="A19" s="77"/>
      <c r="B19" s="78"/>
      <c r="C19" s="80"/>
      <c r="D19" s="67">
        <f t="shared" si="4"/>
        <v>0</v>
      </c>
      <c r="E19" s="81"/>
      <c r="F19" s="67">
        <f t="shared" si="0"/>
        <v>0</v>
      </c>
      <c r="G19" s="81"/>
      <c r="H19" s="67">
        <f t="shared" si="1"/>
        <v>0</v>
      </c>
      <c r="I19" s="81"/>
      <c r="J19" s="67">
        <f t="shared" si="2"/>
        <v>0</v>
      </c>
      <c r="K19" s="81"/>
      <c r="L19" s="67">
        <f t="shared" si="3"/>
        <v>0</v>
      </c>
    </row>
    <row r="20" spans="1:12" ht="12" customHeight="1">
      <c r="A20" s="77"/>
      <c r="B20" s="78"/>
      <c r="C20" s="80"/>
      <c r="D20" s="67">
        <f t="shared" si="4"/>
        <v>0</v>
      </c>
      <c r="E20" s="81"/>
      <c r="F20" s="67">
        <f t="shared" si="0"/>
        <v>0</v>
      </c>
      <c r="G20" s="81"/>
      <c r="H20" s="67">
        <f t="shared" si="1"/>
        <v>0</v>
      </c>
      <c r="I20" s="81"/>
      <c r="J20" s="67">
        <f t="shared" si="2"/>
        <v>0</v>
      </c>
      <c r="K20" s="81"/>
      <c r="L20" s="67">
        <f t="shared" si="3"/>
        <v>0</v>
      </c>
    </row>
    <row r="21" spans="1:12" ht="12" customHeight="1">
      <c r="A21" s="77"/>
      <c r="B21" s="78"/>
      <c r="C21" s="80"/>
      <c r="D21" s="67">
        <f t="shared" ref="D21:D32" si="5">A21*C21</f>
        <v>0</v>
      </c>
      <c r="E21" s="81"/>
      <c r="F21" s="67">
        <f t="shared" si="0"/>
        <v>0</v>
      </c>
      <c r="G21" s="81"/>
      <c r="H21" s="67">
        <f t="shared" si="1"/>
        <v>0</v>
      </c>
      <c r="I21" s="81"/>
      <c r="J21" s="67">
        <f t="shared" si="2"/>
        <v>0</v>
      </c>
      <c r="K21" s="81"/>
      <c r="L21" s="67">
        <f t="shared" si="3"/>
        <v>0</v>
      </c>
    </row>
    <row r="22" spans="1:12" ht="12" customHeight="1">
      <c r="A22" s="77"/>
      <c r="B22" s="78"/>
      <c r="C22" s="80"/>
      <c r="D22" s="67">
        <f t="shared" si="5"/>
        <v>0</v>
      </c>
      <c r="E22" s="81"/>
      <c r="F22" s="67">
        <f t="shared" si="0"/>
        <v>0</v>
      </c>
      <c r="G22" s="81"/>
      <c r="H22" s="67">
        <f t="shared" si="1"/>
        <v>0</v>
      </c>
      <c r="I22" s="81"/>
      <c r="J22" s="67">
        <f t="shared" si="2"/>
        <v>0</v>
      </c>
      <c r="K22" s="81"/>
      <c r="L22" s="67">
        <f t="shared" si="3"/>
        <v>0</v>
      </c>
    </row>
    <row r="23" spans="1:12" ht="12" customHeight="1">
      <c r="A23" s="77"/>
      <c r="B23" s="78"/>
      <c r="C23" s="80"/>
      <c r="D23" s="67">
        <f t="shared" si="5"/>
        <v>0</v>
      </c>
      <c r="E23" s="81"/>
      <c r="F23" s="67">
        <f t="shared" si="0"/>
        <v>0</v>
      </c>
      <c r="G23" s="81"/>
      <c r="H23" s="67">
        <f t="shared" si="1"/>
        <v>0</v>
      </c>
      <c r="I23" s="81"/>
      <c r="J23" s="67">
        <f t="shared" si="2"/>
        <v>0</v>
      </c>
      <c r="K23" s="81"/>
      <c r="L23" s="67">
        <f t="shared" si="3"/>
        <v>0</v>
      </c>
    </row>
    <row r="24" spans="1:12" ht="12" customHeight="1">
      <c r="A24" s="77"/>
      <c r="B24" s="78"/>
      <c r="C24" s="80"/>
      <c r="D24" s="67">
        <f t="shared" si="5"/>
        <v>0</v>
      </c>
      <c r="E24" s="81"/>
      <c r="F24" s="67">
        <f t="shared" si="0"/>
        <v>0</v>
      </c>
      <c r="G24" s="81"/>
      <c r="H24" s="67">
        <f t="shared" si="1"/>
        <v>0</v>
      </c>
      <c r="I24" s="81"/>
      <c r="J24" s="67">
        <f t="shared" si="2"/>
        <v>0</v>
      </c>
      <c r="K24" s="81"/>
      <c r="L24" s="67">
        <f t="shared" si="3"/>
        <v>0</v>
      </c>
    </row>
    <row r="25" spans="1:12" ht="12" customHeight="1">
      <c r="A25" s="77"/>
      <c r="B25" s="78"/>
      <c r="C25" s="80"/>
      <c r="D25" s="67">
        <f t="shared" si="5"/>
        <v>0</v>
      </c>
      <c r="E25" s="81"/>
      <c r="F25" s="67">
        <f t="shared" si="0"/>
        <v>0</v>
      </c>
      <c r="G25" s="81"/>
      <c r="H25" s="67">
        <f t="shared" si="1"/>
        <v>0</v>
      </c>
      <c r="I25" s="81"/>
      <c r="J25" s="67">
        <f t="shared" si="2"/>
        <v>0</v>
      </c>
      <c r="K25" s="81"/>
      <c r="L25" s="67">
        <f t="shared" si="3"/>
        <v>0</v>
      </c>
    </row>
    <row r="26" spans="1:12" ht="12" customHeight="1">
      <c r="A26" s="77"/>
      <c r="B26" s="78"/>
      <c r="C26" s="80"/>
      <c r="D26" s="67">
        <f t="shared" si="5"/>
        <v>0</v>
      </c>
      <c r="E26" s="81"/>
      <c r="F26" s="67">
        <f t="shared" si="0"/>
        <v>0</v>
      </c>
      <c r="G26" s="81"/>
      <c r="H26" s="67">
        <f t="shared" si="1"/>
        <v>0</v>
      </c>
      <c r="I26" s="81"/>
      <c r="J26" s="67">
        <f t="shared" si="2"/>
        <v>0</v>
      </c>
      <c r="K26" s="81"/>
      <c r="L26" s="67">
        <f t="shared" si="3"/>
        <v>0</v>
      </c>
    </row>
    <row r="27" spans="1:12" ht="12" customHeight="1">
      <c r="A27" s="77"/>
      <c r="B27" s="78"/>
      <c r="C27" s="80"/>
      <c r="D27" s="67">
        <f t="shared" si="5"/>
        <v>0</v>
      </c>
      <c r="E27" s="81"/>
      <c r="F27" s="67">
        <f t="shared" si="0"/>
        <v>0</v>
      </c>
      <c r="G27" s="81"/>
      <c r="H27" s="67">
        <f t="shared" si="1"/>
        <v>0</v>
      </c>
      <c r="I27" s="81"/>
      <c r="J27" s="67">
        <f t="shared" si="2"/>
        <v>0</v>
      </c>
      <c r="K27" s="81"/>
      <c r="L27" s="67">
        <f t="shared" si="3"/>
        <v>0</v>
      </c>
    </row>
    <row r="28" spans="1:12" ht="12" customHeight="1">
      <c r="A28" s="77"/>
      <c r="B28" s="78"/>
      <c r="C28" s="80"/>
      <c r="D28" s="67">
        <f t="shared" si="5"/>
        <v>0</v>
      </c>
      <c r="E28" s="81"/>
      <c r="F28" s="67">
        <f t="shared" si="0"/>
        <v>0</v>
      </c>
      <c r="G28" s="81"/>
      <c r="H28" s="67">
        <f t="shared" si="1"/>
        <v>0</v>
      </c>
      <c r="I28" s="81"/>
      <c r="J28" s="67">
        <f t="shared" si="2"/>
        <v>0</v>
      </c>
      <c r="K28" s="81"/>
      <c r="L28" s="67">
        <f t="shared" si="3"/>
        <v>0</v>
      </c>
    </row>
    <row r="29" spans="1:12" ht="12" customHeight="1">
      <c r="A29" s="77"/>
      <c r="B29" s="78"/>
      <c r="C29" s="80"/>
      <c r="D29" s="67">
        <f t="shared" si="5"/>
        <v>0</v>
      </c>
      <c r="E29" s="81"/>
      <c r="F29" s="67">
        <f t="shared" si="0"/>
        <v>0</v>
      </c>
      <c r="G29" s="81"/>
      <c r="H29" s="67">
        <f t="shared" si="1"/>
        <v>0</v>
      </c>
      <c r="I29" s="81"/>
      <c r="J29" s="67">
        <f t="shared" si="2"/>
        <v>0</v>
      </c>
      <c r="K29" s="81"/>
      <c r="L29" s="67">
        <f t="shared" si="3"/>
        <v>0</v>
      </c>
    </row>
    <row r="30" spans="1:12" ht="12" customHeight="1">
      <c r="A30" s="77"/>
      <c r="B30" s="78"/>
      <c r="C30" s="80"/>
      <c r="D30" s="67">
        <f t="shared" si="5"/>
        <v>0</v>
      </c>
      <c r="E30" s="81"/>
      <c r="F30" s="67">
        <f t="shared" si="0"/>
        <v>0</v>
      </c>
      <c r="G30" s="81"/>
      <c r="H30" s="67">
        <f t="shared" si="1"/>
        <v>0</v>
      </c>
      <c r="I30" s="81"/>
      <c r="J30" s="67">
        <f t="shared" si="2"/>
        <v>0</v>
      </c>
      <c r="K30" s="81"/>
      <c r="L30" s="67">
        <f t="shared" si="3"/>
        <v>0</v>
      </c>
    </row>
    <row r="31" spans="1:12" ht="12" customHeight="1">
      <c r="A31" s="77"/>
      <c r="B31" s="78"/>
      <c r="C31" s="80"/>
      <c r="D31" s="67">
        <f t="shared" si="5"/>
        <v>0</v>
      </c>
      <c r="E31" s="81"/>
      <c r="F31" s="67">
        <f t="shared" si="0"/>
        <v>0</v>
      </c>
      <c r="G31" s="81"/>
      <c r="H31" s="67">
        <f t="shared" si="1"/>
        <v>0</v>
      </c>
      <c r="I31" s="81"/>
      <c r="J31" s="67">
        <f t="shared" si="2"/>
        <v>0</v>
      </c>
      <c r="K31" s="81"/>
      <c r="L31" s="67">
        <f t="shared" si="3"/>
        <v>0</v>
      </c>
    </row>
    <row r="32" spans="1:12" ht="12" customHeight="1">
      <c r="A32" s="77"/>
      <c r="B32" s="78"/>
      <c r="C32" s="80"/>
      <c r="D32" s="67">
        <f t="shared" si="5"/>
        <v>0</v>
      </c>
      <c r="E32" s="81"/>
      <c r="F32" s="67">
        <f t="shared" si="0"/>
        <v>0</v>
      </c>
      <c r="G32" s="81"/>
      <c r="H32" s="67">
        <f t="shared" si="1"/>
        <v>0</v>
      </c>
      <c r="I32" s="81"/>
      <c r="J32" s="67">
        <f t="shared" si="2"/>
        <v>0</v>
      </c>
      <c r="K32" s="81"/>
      <c r="L32" s="67">
        <f t="shared" si="3"/>
        <v>0</v>
      </c>
    </row>
    <row r="33" spans="1:12" s="46" customFormat="1" ht="14.25" customHeight="1">
      <c r="A33" s="128" t="s">
        <v>55</v>
      </c>
      <c r="B33" s="129"/>
      <c r="C33" s="44">
        <f>SUM(C6:C32)</f>
        <v>140600</v>
      </c>
      <c r="D33" s="44">
        <f>SUM(D6:D32)</f>
        <v>110600</v>
      </c>
      <c r="E33" s="45"/>
      <c r="F33" s="44">
        <f>SUM(F6:F32)</f>
        <v>23850</v>
      </c>
      <c r="G33" s="45"/>
      <c r="H33" s="44">
        <f>SUM(H6:H32)</f>
        <v>12500</v>
      </c>
      <c r="I33" s="45"/>
      <c r="J33" s="44">
        <f>SUM(J6:J32)</f>
        <v>57500</v>
      </c>
      <c r="K33" s="45"/>
      <c r="L33" s="44">
        <f>SUM(L6:L32)</f>
        <v>0</v>
      </c>
    </row>
    <row r="34" spans="1:12">
      <c r="A34" s="3"/>
      <c r="B34" s="3"/>
      <c r="C34" s="3"/>
      <c r="D34" s="3"/>
      <c r="E34" s="4"/>
      <c r="F34" s="3"/>
      <c r="G34" s="4"/>
      <c r="H34" s="3"/>
      <c r="I34" s="4"/>
      <c r="J34" s="3"/>
      <c r="K34" s="4"/>
      <c r="L34" s="3"/>
    </row>
    <row r="35" spans="1:12">
      <c r="A35" s="41" t="s">
        <v>56</v>
      </c>
      <c r="B35"/>
      <c r="C35"/>
      <c r="D35"/>
      <c r="F35"/>
      <c r="H35"/>
      <c r="J35"/>
      <c r="L35"/>
    </row>
    <row r="36" spans="1:12">
      <c r="B36"/>
      <c r="C36"/>
      <c r="D36"/>
      <c r="F36"/>
      <c r="H36"/>
      <c r="J36"/>
      <c r="L36"/>
    </row>
    <row r="37" spans="1:12">
      <c r="A37" s="111" t="s">
        <v>57</v>
      </c>
      <c r="B37"/>
      <c r="C37"/>
      <c r="D37"/>
      <c r="F37"/>
      <c r="H37"/>
      <c r="J37"/>
      <c r="L37"/>
    </row>
    <row r="38" spans="1:12">
      <c r="A38" t="s">
        <v>58</v>
      </c>
      <c r="B38"/>
      <c r="C38"/>
      <c r="D38"/>
      <c r="F38"/>
      <c r="H38"/>
      <c r="J38"/>
      <c r="L38"/>
    </row>
  </sheetData>
  <mergeCells count="1">
    <mergeCell ref="A33:B33"/>
  </mergeCells>
  <phoneticPr fontId="0" type="noConversion"/>
  <printOptions horizontalCentered="1"/>
  <pageMargins left="0.25" right="0.25" top="0.43307086614173201" bottom="0.5" header="0.15748031496063" footer="0.25"/>
  <pageSetup scale="96" orientation="landscape" horizontalDpi="4294967292" r:id="rId1"/>
  <headerFooter alignWithMargins="0">
    <oddFooter>&amp;L&amp;9&amp;F &amp;A&amp;R&amp;9&amp;D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M34"/>
  <sheetViews>
    <sheetView zoomScaleNormal="100" workbookViewId="0">
      <selection activeCell="C10" sqref="C10"/>
    </sheetView>
  </sheetViews>
  <sheetFormatPr defaultRowHeight="12.75"/>
  <cols>
    <col min="1" max="1" width="8" customWidth="1"/>
    <col min="2" max="2" width="25.28515625" style="7" customWidth="1"/>
    <col min="3" max="3" width="9.140625" style="7" customWidth="1"/>
    <col min="4" max="4" width="12.7109375" style="7" customWidth="1"/>
    <col min="5" max="5" width="12.7109375" customWidth="1"/>
    <col min="6" max="6" width="6.7109375" customWidth="1"/>
    <col min="7" max="7" width="12.7109375" customWidth="1"/>
    <col min="8" max="8" width="6.7109375" customWidth="1"/>
    <col min="9" max="9" width="12.7109375" customWidth="1"/>
    <col min="10" max="10" width="6.7109375" customWidth="1"/>
    <col min="11" max="11" width="12.7109375" customWidth="1"/>
    <col min="12" max="12" width="6.7109375" customWidth="1"/>
    <col min="13" max="13" width="12.7109375" customWidth="1"/>
  </cols>
  <sheetData>
    <row r="1" spans="1:13" ht="15.75">
      <c r="A1" s="40" t="s">
        <v>59</v>
      </c>
      <c r="B1" s="1"/>
      <c r="C1" s="1"/>
      <c r="D1" s="1"/>
      <c r="E1" s="8"/>
      <c r="F1" s="1"/>
      <c r="H1" s="1"/>
      <c r="J1" s="1"/>
      <c r="L1" s="76"/>
      <c r="M1" s="41" t="s">
        <v>5</v>
      </c>
    </row>
    <row r="2" spans="1:13" ht="15.75">
      <c r="A2" s="40"/>
      <c r="B2" s="1"/>
      <c r="C2" s="1"/>
      <c r="D2" s="1"/>
      <c r="E2" s="8"/>
      <c r="F2" s="1"/>
      <c r="H2" s="1"/>
      <c r="J2" s="1"/>
      <c r="L2" s="1"/>
    </row>
    <row r="3" spans="1:13" s="41" customFormat="1" ht="12">
      <c r="D3" s="46"/>
      <c r="E3" s="51"/>
      <c r="F3" s="48" t="s">
        <v>43</v>
      </c>
      <c r="G3" s="49"/>
      <c r="H3" s="48"/>
      <c r="I3" s="49"/>
      <c r="J3" s="48"/>
      <c r="K3" s="49"/>
      <c r="L3" s="48"/>
      <c r="M3" s="50"/>
    </row>
    <row r="4" spans="1:13" s="41" customFormat="1" ht="12" customHeight="1">
      <c r="A4" s="46"/>
      <c r="B4" s="51"/>
      <c r="C4" s="51"/>
      <c r="D4" s="51"/>
      <c r="E4" s="51"/>
      <c r="F4" s="52" t="s">
        <v>15</v>
      </c>
      <c r="G4" s="53"/>
      <c r="H4" s="52" t="s">
        <v>16</v>
      </c>
      <c r="I4" s="53"/>
      <c r="J4" s="52" t="s">
        <v>17</v>
      </c>
      <c r="K4" s="53"/>
      <c r="L4" s="52" t="s">
        <v>44</v>
      </c>
      <c r="M4" s="53"/>
    </row>
    <row r="5" spans="1:13" s="41" customFormat="1" ht="51" customHeight="1">
      <c r="A5" s="54" t="s">
        <v>45</v>
      </c>
      <c r="B5" s="55" t="s">
        <v>46</v>
      </c>
      <c r="C5" s="54" t="s">
        <v>60</v>
      </c>
      <c r="D5" s="54" t="s">
        <v>61</v>
      </c>
      <c r="E5" s="54" t="s">
        <v>62</v>
      </c>
      <c r="F5" s="56" t="s">
        <v>49</v>
      </c>
      <c r="G5" s="57" t="s">
        <v>50</v>
      </c>
      <c r="H5" s="56" t="s">
        <v>49</v>
      </c>
      <c r="I5" s="57" t="s">
        <v>50</v>
      </c>
      <c r="J5" s="56" t="s">
        <v>49</v>
      </c>
      <c r="K5" s="57" t="s">
        <v>50</v>
      </c>
      <c r="L5" s="56" t="s">
        <v>49</v>
      </c>
      <c r="M5" s="57" t="s">
        <v>50</v>
      </c>
    </row>
    <row r="6" spans="1:13" ht="12" customHeight="1">
      <c r="A6" s="13">
        <f>IF(ISBLANK(Salary!A6)," ",Salary!A6)</f>
        <v>1</v>
      </c>
      <c r="B6" s="5" t="str">
        <f>Salary!B6</f>
        <v>John Doe</v>
      </c>
      <c r="C6" s="112">
        <v>0.38969999999999999</v>
      </c>
      <c r="D6" s="73">
        <f>Salary!C6*C6</f>
        <v>19485</v>
      </c>
      <c r="E6" s="73">
        <f>IF(A6&lt;&gt;" ",A6*D6,0)</f>
        <v>19485</v>
      </c>
      <c r="F6" s="10">
        <f>+Salary!E6</f>
        <v>0</v>
      </c>
      <c r="G6" s="73">
        <f>F6*$E6</f>
        <v>0</v>
      </c>
      <c r="H6" s="10">
        <f>+Salary!G6</f>
        <v>0.25</v>
      </c>
      <c r="I6" s="73">
        <f>H6*$E6</f>
        <v>4871.25</v>
      </c>
      <c r="J6" s="10">
        <f>+Salary!I6</f>
        <v>0.75</v>
      </c>
      <c r="K6" s="73">
        <f>J6*$E6</f>
        <v>14613.75</v>
      </c>
      <c r="L6" s="10">
        <f>Salary!K6</f>
        <v>0</v>
      </c>
      <c r="M6" s="73">
        <f>L6*$E6</f>
        <v>0</v>
      </c>
    </row>
    <row r="7" spans="1:13" ht="12" customHeight="1">
      <c r="A7" s="13">
        <f>IF(ISBLANK(Salary!A7)," ",Salary!A7)</f>
        <v>0.4</v>
      </c>
      <c r="B7" s="5" t="str">
        <f>Salary!B7</f>
        <v>Jane Jones</v>
      </c>
      <c r="C7" s="112">
        <v>0.38969999999999999</v>
      </c>
      <c r="D7" s="100">
        <f>Salary!C7*C7</f>
        <v>19485</v>
      </c>
      <c r="E7" s="6">
        <f t="shared" ref="E7:E20" si="0">IF(A7&lt;&gt;" ",A7*D7,0)</f>
        <v>7794</v>
      </c>
      <c r="F7" s="10">
        <f>+Salary!E7</f>
        <v>0</v>
      </c>
      <c r="G7" s="11">
        <f>F7*$E7</f>
        <v>0</v>
      </c>
      <c r="H7" s="10">
        <f>+Salary!G7</f>
        <v>0</v>
      </c>
      <c r="I7" s="11">
        <f>H7*$E7</f>
        <v>0</v>
      </c>
      <c r="J7" s="10">
        <f>+Salary!I7</f>
        <v>1</v>
      </c>
      <c r="K7" s="11">
        <f>J7*$E7</f>
        <v>7794</v>
      </c>
      <c r="L7" s="10">
        <f>Salary!K7</f>
        <v>0</v>
      </c>
      <c r="M7" s="11">
        <f t="shared" ref="M7:M30" si="1">L7*$E7</f>
        <v>0</v>
      </c>
    </row>
    <row r="8" spans="1:13" ht="12" customHeight="1">
      <c r="A8" s="13">
        <f>IF(ISBLANK(Salary!A8)," ",Salary!A8)</f>
        <v>1</v>
      </c>
      <c r="B8" s="5" t="str">
        <f>Salary!B8</f>
        <v>Research Assistant*</v>
      </c>
      <c r="C8" s="112">
        <v>0.38969999999999999</v>
      </c>
      <c r="D8" s="100">
        <f>Salary!C8*C8</f>
        <v>9742.5</v>
      </c>
      <c r="E8" s="6">
        <f t="shared" si="0"/>
        <v>9742.5</v>
      </c>
      <c r="F8" s="10">
        <f>+Salary!E8</f>
        <v>0.33</v>
      </c>
      <c r="G8" s="11">
        <f t="shared" ref="G8:G30" si="2">F8*$E8</f>
        <v>3215.0250000000001</v>
      </c>
      <c r="H8" s="10">
        <f>+Salary!G8</f>
        <v>0</v>
      </c>
      <c r="I8" s="11">
        <f t="shared" ref="I8:I30" si="3">H8*$E8</f>
        <v>0</v>
      </c>
      <c r="J8" s="10">
        <f>+Salary!I8</f>
        <v>0</v>
      </c>
      <c r="K8" s="11">
        <f t="shared" ref="K8:K30" si="4">J8*$E8</f>
        <v>0</v>
      </c>
      <c r="L8" s="10">
        <f>Salary!K8</f>
        <v>0</v>
      </c>
      <c r="M8" s="11">
        <f t="shared" si="1"/>
        <v>0</v>
      </c>
    </row>
    <row r="9" spans="1:13" ht="12" customHeight="1">
      <c r="A9" s="13">
        <f>IF(ISBLANK(Salary!A9)," ",Salary!A9)</f>
        <v>1</v>
      </c>
      <c r="B9" s="5" t="str">
        <f>Salary!B9</f>
        <v>Susan Smith**</v>
      </c>
      <c r="C9" s="112">
        <v>7.8100000000000003E-2</v>
      </c>
      <c r="D9" s="100">
        <f>Salary!C9*C9</f>
        <v>1218.3600000000001</v>
      </c>
      <c r="E9" s="6">
        <f t="shared" si="0"/>
        <v>1218.3600000000001</v>
      </c>
      <c r="F9" s="10">
        <f>+Salary!E9</f>
        <v>1</v>
      </c>
      <c r="G9" s="11">
        <f t="shared" si="2"/>
        <v>1218.3600000000001</v>
      </c>
      <c r="H9" s="10">
        <f>+Salary!G9</f>
        <v>0</v>
      </c>
      <c r="I9" s="11">
        <f t="shared" si="3"/>
        <v>0</v>
      </c>
      <c r="J9" s="10">
        <f>+Salary!I9</f>
        <v>0</v>
      </c>
      <c r="K9" s="11">
        <f t="shared" si="4"/>
        <v>0</v>
      </c>
      <c r="L9" s="10">
        <f>Salary!K9</f>
        <v>0</v>
      </c>
      <c r="M9" s="11">
        <f t="shared" si="1"/>
        <v>0</v>
      </c>
    </row>
    <row r="10" spans="1:13" ht="12" customHeight="1">
      <c r="A10" s="13" t="str">
        <f>IF(ISBLANK(Salary!A10)," ",Salary!A10)</f>
        <v xml:space="preserve"> </v>
      </c>
      <c r="B10" s="5">
        <f>Salary!B10</f>
        <v>0</v>
      </c>
      <c r="C10" s="112"/>
      <c r="D10" s="100">
        <f>Salary!C10*C10</f>
        <v>0</v>
      </c>
      <c r="E10" s="6">
        <f t="shared" si="0"/>
        <v>0</v>
      </c>
      <c r="F10" s="10">
        <f>+Salary!E10</f>
        <v>0</v>
      </c>
      <c r="G10" s="11">
        <f t="shared" si="2"/>
        <v>0</v>
      </c>
      <c r="H10" s="10">
        <f>+Salary!G10</f>
        <v>0</v>
      </c>
      <c r="I10" s="11">
        <f t="shared" si="3"/>
        <v>0</v>
      </c>
      <c r="J10" s="10">
        <f>+Salary!I10</f>
        <v>0</v>
      </c>
      <c r="K10" s="11">
        <f t="shared" si="4"/>
        <v>0</v>
      </c>
      <c r="L10" s="10">
        <f>Salary!K10</f>
        <v>0</v>
      </c>
      <c r="M10" s="11">
        <f t="shared" si="1"/>
        <v>0</v>
      </c>
    </row>
    <row r="11" spans="1:13" ht="12" customHeight="1">
      <c r="A11" s="13" t="str">
        <f>IF(ISBLANK(Salary!A11)," ",Salary!A11)</f>
        <v xml:space="preserve"> </v>
      </c>
      <c r="B11" s="5">
        <f>Salary!B11</f>
        <v>0</v>
      </c>
      <c r="C11" s="112"/>
      <c r="D11" s="100">
        <f>Salary!C11*C11</f>
        <v>0</v>
      </c>
      <c r="E11" s="6">
        <f t="shared" si="0"/>
        <v>0</v>
      </c>
      <c r="F11" s="10">
        <f>+Salary!E11</f>
        <v>0</v>
      </c>
      <c r="G11" s="11">
        <f t="shared" si="2"/>
        <v>0</v>
      </c>
      <c r="H11" s="10">
        <f>+Salary!G11</f>
        <v>0</v>
      </c>
      <c r="I11" s="11">
        <f t="shared" si="3"/>
        <v>0</v>
      </c>
      <c r="J11" s="10">
        <f>+Salary!I11</f>
        <v>0</v>
      </c>
      <c r="K11" s="11">
        <f t="shared" si="4"/>
        <v>0</v>
      </c>
      <c r="L11" s="10">
        <f>Salary!K11</f>
        <v>0</v>
      </c>
      <c r="M11" s="11">
        <f t="shared" si="1"/>
        <v>0</v>
      </c>
    </row>
    <row r="12" spans="1:13" ht="12" customHeight="1">
      <c r="A12" s="13" t="str">
        <f>IF(ISBLANK(Salary!A12)," ",Salary!A12)</f>
        <v xml:space="preserve"> </v>
      </c>
      <c r="B12" s="5">
        <f>Salary!B12</f>
        <v>0</v>
      </c>
      <c r="C12" s="112"/>
      <c r="D12" s="100">
        <f>Salary!C12*C12</f>
        <v>0</v>
      </c>
      <c r="E12" s="6">
        <f t="shared" si="0"/>
        <v>0</v>
      </c>
      <c r="F12" s="10">
        <f>+Salary!E12</f>
        <v>0</v>
      </c>
      <c r="G12" s="11">
        <f t="shared" si="2"/>
        <v>0</v>
      </c>
      <c r="H12" s="10">
        <f>+Salary!G12</f>
        <v>0</v>
      </c>
      <c r="I12" s="11">
        <f t="shared" si="3"/>
        <v>0</v>
      </c>
      <c r="J12" s="10">
        <f>+Salary!I12</f>
        <v>0</v>
      </c>
      <c r="K12" s="11">
        <f t="shared" si="4"/>
        <v>0</v>
      </c>
      <c r="L12" s="10">
        <f>Salary!K12</f>
        <v>0</v>
      </c>
      <c r="M12" s="11">
        <f t="shared" si="1"/>
        <v>0</v>
      </c>
    </row>
    <row r="13" spans="1:13" ht="12" customHeight="1">
      <c r="A13" s="13" t="str">
        <f>IF(ISBLANK(Salary!A13)," ",Salary!A13)</f>
        <v xml:space="preserve"> </v>
      </c>
      <c r="B13" s="5">
        <f>Salary!B13</f>
        <v>0</v>
      </c>
      <c r="C13" s="112"/>
      <c r="D13" s="100">
        <f>Salary!C13*C13</f>
        <v>0</v>
      </c>
      <c r="E13" s="6">
        <f t="shared" si="0"/>
        <v>0</v>
      </c>
      <c r="F13" s="10">
        <f>+Salary!E13</f>
        <v>0</v>
      </c>
      <c r="G13" s="11">
        <f t="shared" si="2"/>
        <v>0</v>
      </c>
      <c r="H13" s="10">
        <f>+Salary!G13</f>
        <v>0</v>
      </c>
      <c r="I13" s="11">
        <f t="shared" si="3"/>
        <v>0</v>
      </c>
      <c r="J13" s="10">
        <f>+Salary!I13</f>
        <v>0</v>
      </c>
      <c r="K13" s="11">
        <f t="shared" si="4"/>
        <v>0</v>
      </c>
      <c r="L13" s="10">
        <f>Salary!K13</f>
        <v>0</v>
      </c>
      <c r="M13" s="11">
        <f t="shared" si="1"/>
        <v>0</v>
      </c>
    </row>
    <row r="14" spans="1:13" ht="12" customHeight="1">
      <c r="A14" s="13" t="str">
        <f>IF(ISBLANK(Salary!A14)," ",Salary!A14)</f>
        <v xml:space="preserve"> </v>
      </c>
      <c r="B14" s="5">
        <f>Salary!B14</f>
        <v>0</v>
      </c>
      <c r="C14" s="112"/>
      <c r="D14" s="100">
        <f>Salary!C14*C14</f>
        <v>0</v>
      </c>
      <c r="E14" s="6">
        <f t="shared" si="0"/>
        <v>0</v>
      </c>
      <c r="F14" s="10">
        <f>+Salary!E14</f>
        <v>0</v>
      </c>
      <c r="G14" s="11">
        <f t="shared" si="2"/>
        <v>0</v>
      </c>
      <c r="H14" s="10">
        <f>+Salary!G14</f>
        <v>0</v>
      </c>
      <c r="I14" s="11">
        <f t="shared" si="3"/>
        <v>0</v>
      </c>
      <c r="J14" s="10">
        <f>+Salary!I14</f>
        <v>0</v>
      </c>
      <c r="K14" s="11">
        <f t="shared" si="4"/>
        <v>0</v>
      </c>
      <c r="L14" s="10">
        <f>Salary!K14</f>
        <v>0</v>
      </c>
      <c r="M14" s="11">
        <f t="shared" si="1"/>
        <v>0</v>
      </c>
    </row>
    <row r="15" spans="1:13" ht="12" customHeight="1">
      <c r="A15" s="13" t="str">
        <f>IF(ISBLANK(Salary!A15)," ",Salary!A15)</f>
        <v xml:space="preserve"> </v>
      </c>
      <c r="B15" s="5">
        <f>Salary!B15</f>
        <v>0</v>
      </c>
      <c r="C15" s="112"/>
      <c r="D15" s="100">
        <f>Salary!C15*C15</f>
        <v>0</v>
      </c>
      <c r="E15" s="6">
        <f t="shared" si="0"/>
        <v>0</v>
      </c>
      <c r="F15" s="10">
        <f>+Salary!E15</f>
        <v>0</v>
      </c>
      <c r="G15" s="11">
        <f t="shared" si="2"/>
        <v>0</v>
      </c>
      <c r="H15" s="10">
        <f>+Salary!G15</f>
        <v>0</v>
      </c>
      <c r="I15" s="11">
        <f t="shared" si="3"/>
        <v>0</v>
      </c>
      <c r="J15" s="10">
        <f>+Salary!I15</f>
        <v>0</v>
      </c>
      <c r="K15" s="11">
        <f t="shared" si="4"/>
        <v>0</v>
      </c>
      <c r="L15" s="10">
        <f>Salary!K15</f>
        <v>0</v>
      </c>
      <c r="M15" s="11">
        <f t="shared" si="1"/>
        <v>0</v>
      </c>
    </row>
    <row r="16" spans="1:13" ht="12" customHeight="1">
      <c r="A16" s="13" t="str">
        <f>IF(ISBLANK(Salary!A16)," ",Salary!A16)</f>
        <v xml:space="preserve"> </v>
      </c>
      <c r="B16" s="5">
        <f>Salary!B16</f>
        <v>0</v>
      </c>
      <c r="C16" s="112"/>
      <c r="D16" s="100">
        <f>Salary!C16*C16</f>
        <v>0</v>
      </c>
      <c r="E16" s="6">
        <f t="shared" si="0"/>
        <v>0</v>
      </c>
      <c r="F16" s="10">
        <f>+Salary!E16</f>
        <v>0</v>
      </c>
      <c r="G16" s="11">
        <f t="shared" si="2"/>
        <v>0</v>
      </c>
      <c r="H16" s="10">
        <f>+Salary!G16</f>
        <v>0</v>
      </c>
      <c r="I16" s="11">
        <f t="shared" si="3"/>
        <v>0</v>
      </c>
      <c r="J16" s="10">
        <f>+Salary!I16</f>
        <v>0</v>
      </c>
      <c r="K16" s="11">
        <f t="shared" si="4"/>
        <v>0</v>
      </c>
      <c r="L16" s="10">
        <f>Salary!K16</f>
        <v>0</v>
      </c>
      <c r="M16" s="11">
        <f t="shared" si="1"/>
        <v>0</v>
      </c>
    </row>
    <row r="17" spans="1:13" ht="12" customHeight="1">
      <c r="A17" s="13" t="str">
        <f>IF(ISBLANK(Salary!A17)," ",Salary!A17)</f>
        <v xml:space="preserve"> </v>
      </c>
      <c r="B17" s="5">
        <f>Salary!B17</f>
        <v>0</v>
      </c>
      <c r="C17" s="112"/>
      <c r="D17" s="100">
        <f>Salary!C17*C17</f>
        <v>0</v>
      </c>
      <c r="E17" s="6">
        <f t="shared" si="0"/>
        <v>0</v>
      </c>
      <c r="F17" s="10">
        <f>+Salary!E17</f>
        <v>0</v>
      </c>
      <c r="G17" s="11">
        <f t="shared" si="2"/>
        <v>0</v>
      </c>
      <c r="H17" s="10">
        <f>+Salary!G17</f>
        <v>0</v>
      </c>
      <c r="I17" s="11">
        <f t="shared" si="3"/>
        <v>0</v>
      </c>
      <c r="J17" s="10">
        <f>+Salary!I17</f>
        <v>0</v>
      </c>
      <c r="K17" s="11">
        <f t="shared" si="4"/>
        <v>0</v>
      </c>
      <c r="L17" s="10">
        <f>Salary!K17</f>
        <v>0</v>
      </c>
      <c r="M17" s="11">
        <f t="shared" si="1"/>
        <v>0</v>
      </c>
    </row>
    <row r="18" spans="1:13" ht="12" customHeight="1">
      <c r="A18" s="13" t="str">
        <f>IF(ISBLANK(Salary!A18)," ",Salary!A18)</f>
        <v xml:space="preserve"> </v>
      </c>
      <c r="B18" s="5">
        <f>Salary!B18</f>
        <v>0</v>
      </c>
      <c r="C18" s="112"/>
      <c r="D18" s="100">
        <f>Salary!C18*C18</f>
        <v>0</v>
      </c>
      <c r="E18" s="6">
        <f t="shared" si="0"/>
        <v>0</v>
      </c>
      <c r="F18" s="10">
        <f>+Salary!E18</f>
        <v>0</v>
      </c>
      <c r="G18" s="11">
        <f t="shared" si="2"/>
        <v>0</v>
      </c>
      <c r="H18" s="10">
        <f>+Salary!G18</f>
        <v>0</v>
      </c>
      <c r="I18" s="11">
        <f t="shared" si="3"/>
        <v>0</v>
      </c>
      <c r="J18" s="10">
        <f>+Salary!I18</f>
        <v>0</v>
      </c>
      <c r="K18" s="11">
        <f t="shared" si="4"/>
        <v>0</v>
      </c>
      <c r="L18" s="10">
        <f>Salary!K18</f>
        <v>0</v>
      </c>
      <c r="M18" s="11">
        <f t="shared" si="1"/>
        <v>0</v>
      </c>
    </row>
    <row r="19" spans="1:13" ht="12" customHeight="1">
      <c r="A19" s="13" t="str">
        <f>IF(ISBLANK(Salary!A19)," ",Salary!A19)</f>
        <v xml:space="preserve"> </v>
      </c>
      <c r="B19" s="5">
        <f>Salary!B19</f>
        <v>0</v>
      </c>
      <c r="C19" s="112"/>
      <c r="D19" s="100">
        <f>Salary!C19*C19</f>
        <v>0</v>
      </c>
      <c r="E19" s="6">
        <f t="shared" si="0"/>
        <v>0</v>
      </c>
      <c r="F19" s="10">
        <f>+Salary!E19</f>
        <v>0</v>
      </c>
      <c r="G19" s="11">
        <f t="shared" si="2"/>
        <v>0</v>
      </c>
      <c r="H19" s="10">
        <f>+Salary!G19</f>
        <v>0</v>
      </c>
      <c r="I19" s="11">
        <f t="shared" si="3"/>
        <v>0</v>
      </c>
      <c r="J19" s="10">
        <f>+Salary!I19</f>
        <v>0</v>
      </c>
      <c r="K19" s="11">
        <f t="shared" si="4"/>
        <v>0</v>
      </c>
      <c r="L19" s="10">
        <f>Salary!K19</f>
        <v>0</v>
      </c>
      <c r="M19" s="11">
        <f t="shared" si="1"/>
        <v>0</v>
      </c>
    </row>
    <row r="20" spans="1:13" ht="12" customHeight="1">
      <c r="A20" s="13" t="str">
        <f>IF(ISBLANK(Salary!A20)," ",Salary!A20)</f>
        <v xml:space="preserve"> </v>
      </c>
      <c r="B20" s="5">
        <f>Salary!B20</f>
        <v>0</v>
      </c>
      <c r="C20" s="112"/>
      <c r="D20" s="100">
        <f>Salary!C20*C20</f>
        <v>0</v>
      </c>
      <c r="E20" s="6">
        <f t="shared" si="0"/>
        <v>0</v>
      </c>
      <c r="F20" s="10">
        <f>+Salary!E20</f>
        <v>0</v>
      </c>
      <c r="G20" s="11">
        <f t="shared" si="2"/>
        <v>0</v>
      </c>
      <c r="H20" s="10">
        <f>+Salary!G20</f>
        <v>0</v>
      </c>
      <c r="I20" s="11">
        <f t="shared" si="3"/>
        <v>0</v>
      </c>
      <c r="J20" s="10">
        <f>+Salary!I20</f>
        <v>0</v>
      </c>
      <c r="K20" s="11">
        <f t="shared" si="4"/>
        <v>0</v>
      </c>
      <c r="L20" s="10">
        <f>Salary!K20</f>
        <v>0</v>
      </c>
      <c r="M20" s="11">
        <f t="shared" si="1"/>
        <v>0</v>
      </c>
    </row>
    <row r="21" spans="1:13" ht="12" customHeight="1">
      <c r="A21" s="13" t="str">
        <f>IF(ISBLANK(Salary!A21)," ",Salary!A21)</f>
        <v xml:space="preserve"> </v>
      </c>
      <c r="B21" s="5">
        <f>Salary!B21</f>
        <v>0</v>
      </c>
      <c r="C21" s="112"/>
      <c r="D21" s="100">
        <f>Salary!C21*C21</f>
        <v>0</v>
      </c>
      <c r="E21" s="6">
        <f t="shared" ref="E21:E30" si="5">IF(A21&lt;&gt;" ",A21*D21,0)</f>
        <v>0</v>
      </c>
      <c r="F21" s="10">
        <f>+Salary!E21</f>
        <v>0</v>
      </c>
      <c r="G21" s="11">
        <f t="shared" si="2"/>
        <v>0</v>
      </c>
      <c r="H21" s="10">
        <f>+Salary!G21</f>
        <v>0</v>
      </c>
      <c r="I21" s="11">
        <f t="shared" si="3"/>
        <v>0</v>
      </c>
      <c r="J21" s="10">
        <f>+Salary!I21</f>
        <v>0</v>
      </c>
      <c r="K21" s="11">
        <f t="shared" si="4"/>
        <v>0</v>
      </c>
      <c r="L21" s="10">
        <f>Salary!K21</f>
        <v>0</v>
      </c>
      <c r="M21" s="11">
        <f t="shared" si="1"/>
        <v>0</v>
      </c>
    </row>
    <row r="22" spans="1:13" ht="12" customHeight="1">
      <c r="A22" s="13" t="str">
        <f>IF(ISBLANK(Salary!A22)," ",Salary!A22)</f>
        <v xml:space="preserve"> </v>
      </c>
      <c r="B22" s="5">
        <f>Salary!B22</f>
        <v>0</v>
      </c>
      <c r="C22" s="112"/>
      <c r="D22" s="100">
        <f>Salary!C22*C22</f>
        <v>0</v>
      </c>
      <c r="E22" s="6">
        <f t="shared" si="5"/>
        <v>0</v>
      </c>
      <c r="F22" s="10">
        <f>+Salary!E22</f>
        <v>0</v>
      </c>
      <c r="G22" s="11">
        <f t="shared" si="2"/>
        <v>0</v>
      </c>
      <c r="H22" s="10">
        <f>+Salary!G22</f>
        <v>0</v>
      </c>
      <c r="I22" s="11">
        <f t="shared" si="3"/>
        <v>0</v>
      </c>
      <c r="J22" s="10">
        <f>+Salary!I22</f>
        <v>0</v>
      </c>
      <c r="K22" s="11">
        <f t="shared" si="4"/>
        <v>0</v>
      </c>
      <c r="L22" s="10">
        <f>Salary!K22</f>
        <v>0</v>
      </c>
      <c r="M22" s="11">
        <f t="shared" si="1"/>
        <v>0</v>
      </c>
    </row>
    <row r="23" spans="1:13" ht="12" customHeight="1">
      <c r="A23" s="13" t="str">
        <f>IF(ISBLANK(Salary!A23)," ",Salary!A23)</f>
        <v xml:space="preserve"> </v>
      </c>
      <c r="B23" s="5">
        <f>Salary!B23</f>
        <v>0</v>
      </c>
      <c r="C23" s="112"/>
      <c r="D23" s="100">
        <f>Salary!C23*C23</f>
        <v>0</v>
      </c>
      <c r="E23" s="6">
        <f t="shared" si="5"/>
        <v>0</v>
      </c>
      <c r="F23" s="10">
        <f>+Salary!E23</f>
        <v>0</v>
      </c>
      <c r="G23" s="11">
        <f t="shared" si="2"/>
        <v>0</v>
      </c>
      <c r="H23" s="10">
        <f>+Salary!G23</f>
        <v>0</v>
      </c>
      <c r="I23" s="11">
        <f t="shared" si="3"/>
        <v>0</v>
      </c>
      <c r="J23" s="10">
        <f>+Salary!I23</f>
        <v>0</v>
      </c>
      <c r="K23" s="11">
        <f t="shared" si="4"/>
        <v>0</v>
      </c>
      <c r="L23" s="10">
        <f>Salary!K23</f>
        <v>0</v>
      </c>
      <c r="M23" s="11">
        <f t="shared" si="1"/>
        <v>0</v>
      </c>
    </row>
    <row r="24" spans="1:13" ht="12" customHeight="1">
      <c r="A24" s="13" t="str">
        <f>IF(ISBLANK(Salary!A24)," ",Salary!A24)</f>
        <v xml:space="preserve"> </v>
      </c>
      <c r="B24" s="5">
        <f>Salary!B24</f>
        <v>0</v>
      </c>
      <c r="C24" s="112"/>
      <c r="D24" s="100">
        <f>Salary!C24*C24</f>
        <v>0</v>
      </c>
      <c r="E24" s="6">
        <f t="shared" si="5"/>
        <v>0</v>
      </c>
      <c r="F24" s="10">
        <f>+Salary!E24</f>
        <v>0</v>
      </c>
      <c r="G24" s="11">
        <f t="shared" si="2"/>
        <v>0</v>
      </c>
      <c r="H24" s="10">
        <f>+Salary!G24</f>
        <v>0</v>
      </c>
      <c r="I24" s="11">
        <f t="shared" si="3"/>
        <v>0</v>
      </c>
      <c r="J24" s="10">
        <f>+Salary!I24</f>
        <v>0</v>
      </c>
      <c r="K24" s="11">
        <f t="shared" si="4"/>
        <v>0</v>
      </c>
      <c r="L24" s="10">
        <f>Salary!K24</f>
        <v>0</v>
      </c>
      <c r="M24" s="11">
        <f t="shared" si="1"/>
        <v>0</v>
      </c>
    </row>
    <row r="25" spans="1:13" ht="12" customHeight="1">
      <c r="A25" s="13" t="str">
        <f>IF(ISBLANK(Salary!A25)," ",Salary!A25)</f>
        <v xml:space="preserve"> </v>
      </c>
      <c r="B25" s="5">
        <f>Salary!B25</f>
        <v>0</v>
      </c>
      <c r="C25" s="112"/>
      <c r="D25" s="100">
        <f>Salary!C25*C25</f>
        <v>0</v>
      </c>
      <c r="E25" s="6">
        <f t="shared" si="5"/>
        <v>0</v>
      </c>
      <c r="F25" s="10">
        <f>+Salary!E25</f>
        <v>0</v>
      </c>
      <c r="G25" s="11">
        <f t="shared" si="2"/>
        <v>0</v>
      </c>
      <c r="H25" s="10">
        <f>+Salary!G25</f>
        <v>0</v>
      </c>
      <c r="I25" s="11">
        <f t="shared" si="3"/>
        <v>0</v>
      </c>
      <c r="J25" s="10">
        <f>+Salary!I25</f>
        <v>0</v>
      </c>
      <c r="K25" s="11">
        <f t="shared" si="4"/>
        <v>0</v>
      </c>
      <c r="L25" s="10">
        <f>Salary!K25</f>
        <v>0</v>
      </c>
      <c r="M25" s="11">
        <f t="shared" si="1"/>
        <v>0</v>
      </c>
    </row>
    <row r="26" spans="1:13" ht="12" customHeight="1">
      <c r="A26" s="13" t="str">
        <f>IF(ISBLANK(Salary!A26)," ",Salary!A26)</f>
        <v xml:space="preserve"> </v>
      </c>
      <c r="B26" s="5">
        <f>Salary!B26</f>
        <v>0</v>
      </c>
      <c r="C26" s="112"/>
      <c r="D26" s="100">
        <f>Salary!C26*C26</f>
        <v>0</v>
      </c>
      <c r="E26" s="6">
        <f t="shared" si="5"/>
        <v>0</v>
      </c>
      <c r="F26" s="10">
        <f>+Salary!E26</f>
        <v>0</v>
      </c>
      <c r="G26" s="11">
        <f t="shared" si="2"/>
        <v>0</v>
      </c>
      <c r="H26" s="10">
        <f>+Salary!G26</f>
        <v>0</v>
      </c>
      <c r="I26" s="11">
        <f t="shared" si="3"/>
        <v>0</v>
      </c>
      <c r="J26" s="10">
        <f>+Salary!I26</f>
        <v>0</v>
      </c>
      <c r="K26" s="11">
        <f t="shared" si="4"/>
        <v>0</v>
      </c>
      <c r="L26" s="10">
        <f>Salary!K26</f>
        <v>0</v>
      </c>
      <c r="M26" s="11">
        <f t="shared" si="1"/>
        <v>0</v>
      </c>
    </row>
    <row r="27" spans="1:13" ht="12" customHeight="1">
      <c r="A27" s="13" t="str">
        <f>IF(ISBLANK(Salary!A29)," ",Salary!A29)</f>
        <v xml:space="preserve"> </v>
      </c>
      <c r="B27" s="5">
        <f>Salary!B27</f>
        <v>0</v>
      </c>
      <c r="C27" s="112"/>
      <c r="D27" s="100">
        <f>Salary!C27*C27</f>
        <v>0</v>
      </c>
      <c r="E27" s="6">
        <f t="shared" si="5"/>
        <v>0</v>
      </c>
      <c r="F27" s="10">
        <f>+Salary!E29</f>
        <v>0</v>
      </c>
      <c r="G27" s="11">
        <f t="shared" si="2"/>
        <v>0</v>
      </c>
      <c r="H27" s="10">
        <f>+Salary!G29</f>
        <v>0</v>
      </c>
      <c r="I27" s="11">
        <f t="shared" si="3"/>
        <v>0</v>
      </c>
      <c r="J27" s="10">
        <f>+Salary!I29</f>
        <v>0</v>
      </c>
      <c r="K27" s="11">
        <f t="shared" si="4"/>
        <v>0</v>
      </c>
      <c r="L27" s="10">
        <f>Salary!K29</f>
        <v>0</v>
      </c>
      <c r="M27" s="11">
        <f t="shared" si="1"/>
        <v>0</v>
      </c>
    </row>
    <row r="28" spans="1:13" ht="12" customHeight="1">
      <c r="A28" s="13" t="str">
        <f>IF(ISBLANK(Salary!A30)," ",Salary!A30)</f>
        <v xml:space="preserve"> </v>
      </c>
      <c r="B28" s="5">
        <f>Salary!B28</f>
        <v>0</v>
      </c>
      <c r="C28" s="112"/>
      <c r="D28" s="100">
        <f>Salary!C28*C28</f>
        <v>0</v>
      </c>
      <c r="E28" s="6">
        <f t="shared" si="5"/>
        <v>0</v>
      </c>
      <c r="F28" s="10">
        <f>+Salary!E30</f>
        <v>0</v>
      </c>
      <c r="G28" s="11">
        <f t="shared" si="2"/>
        <v>0</v>
      </c>
      <c r="H28" s="10">
        <f>+Salary!G30</f>
        <v>0</v>
      </c>
      <c r="I28" s="11">
        <f t="shared" si="3"/>
        <v>0</v>
      </c>
      <c r="J28" s="10">
        <f>+Salary!I30</f>
        <v>0</v>
      </c>
      <c r="K28" s="11">
        <f t="shared" si="4"/>
        <v>0</v>
      </c>
      <c r="L28" s="10">
        <f>Salary!K30</f>
        <v>0</v>
      </c>
      <c r="M28" s="11">
        <f t="shared" si="1"/>
        <v>0</v>
      </c>
    </row>
    <row r="29" spans="1:13" ht="12" customHeight="1">
      <c r="A29" s="13" t="str">
        <f>IF(ISBLANK(Salary!A31)," ",Salary!A31)</f>
        <v xml:space="preserve"> </v>
      </c>
      <c r="B29" s="5">
        <f>Salary!B29</f>
        <v>0</v>
      </c>
      <c r="C29" s="112"/>
      <c r="D29" s="100">
        <f>Salary!C29*C29</f>
        <v>0</v>
      </c>
      <c r="E29" s="6">
        <f t="shared" si="5"/>
        <v>0</v>
      </c>
      <c r="F29" s="10">
        <f>+Salary!E31</f>
        <v>0</v>
      </c>
      <c r="G29" s="11">
        <f t="shared" si="2"/>
        <v>0</v>
      </c>
      <c r="H29" s="10">
        <f>+Salary!G31</f>
        <v>0</v>
      </c>
      <c r="I29" s="11">
        <f t="shared" si="3"/>
        <v>0</v>
      </c>
      <c r="J29" s="10">
        <f>+Salary!I31</f>
        <v>0</v>
      </c>
      <c r="K29" s="11">
        <f t="shared" si="4"/>
        <v>0</v>
      </c>
      <c r="L29" s="10">
        <f>Salary!K31</f>
        <v>0</v>
      </c>
      <c r="M29" s="11">
        <f t="shared" si="1"/>
        <v>0</v>
      </c>
    </row>
    <row r="30" spans="1:13" ht="12" customHeight="1">
      <c r="A30" s="13" t="str">
        <f>IF(ISBLANK(Salary!A32)," ",Salary!A32)</f>
        <v xml:space="preserve"> </v>
      </c>
      <c r="B30" s="5">
        <f>Salary!B30</f>
        <v>0</v>
      </c>
      <c r="C30" s="112"/>
      <c r="D30" s="100">
        <f>Salary!C30*C30</f>
        <v>0</v>
      </c>
      <c r="E30" s="6">
        <f t="shared" si="5"/>
        <v>0</v>
      </c>
      <c r="F30" s="10">
        <f>+Salary!E32</f>
        <v>0</v>
      </c>
      <c r="G30" s="11">
        <f t="shared" si="2"/>
        <v>0</v>
      </c>
      <c r="H30" s="10">
        <f>+Salary!G32</f>
        <v>0</v>
      </c>
      <c r="I30" s="11">
        <f t="shared" si="3"/>
        <v>0</v>
      </c>
      <c r="J30" s="10">
        <f>+Salary!I32</f>
        <v>0</v>
      </c>
      <c r="K30" s="11">
        <f t="shared" si="4"/>
        <v>0</v>
      </c>
      <c r="L30" s="10">
        <f>Salary!K32</f>
        <v>0</v>
      </c>
      <c r="M30" s="11">
        <f t="shared" si="1"/>
        <v>0</v>
      </c>
    </row>
    <row r="31" spans="1:13" s="46" customFormat="1" ht="14.25" customHeight="1">
      <c r="A31" s="128" t="s">
        <v>63</v>
      </c>
      <c r="B31" s="129"/>
      <c r="C31" s="118"/>
      <c r="D31" s="44">
        <f>SUM(D6:D30)</f>
        <v>49930.86</v>
      </c>
      <c r="E31" s="44">
        <f>SUM(E6:E30)</f>
        <v>38239.86</v>
      </c>
      <c r="F31" s="45"/>
      <c r="G31" s="44">
        <f>SUM(G6:G30)</f>
        <v>4433.3850000000002</v>
      </c>
      <c r="H31" s="45"/>
      <c r="I31" s="44">
        <f>SUM(I6:I30)</f>
        <v>4871.25</v>
      </c>
      <c r="J31" s="45"/>
      <c r="K31" s="44">
        <f>SUM(K6:K30)</f>
        <v>22407.75</v>
      </c>
      <c r="L31" s="45"/>
      <c r="M31" s="44">
        <f>SUM(M6:M30)</f>
        <v>0</v>
      </c>
    </row>
    <row r="32" spans="1:13">
      <c r="A32" s="3"/>
      <c r="B32" s="3"/>
      <c r="C32" s="3"/>
      <c r="D32" s="3"/>
      <c r="E32" s="3"/>
      <c r="F32" s="4"/>
      <c r="G32" s="4"/>
      <c r="H32" s="4"/>
      <c r="I32" s="4"/>
      <c r="J32" s="4"/>
      <c r="K32" s="1"/>
      <c r="L32" s="4"/>
      <c r="M32" s="1"/>
    </row>
    <row r="33" spans="1:4">
      <c r="A33" s="101" t="s">
        <v>64</v>
      </c>
      <c r="B33"/>
      <c r="C33"/>
      <c r="D33"/>
    </row>
    <row r="34" spans="1:4">
      <c r="B34"/>
      <c r="C34"/>
      <c r="D34"/>
    </row>
  </sheetData>
  <mergeCells count="1">
    <mergeCell ref="A31:B31"/>
  </mergeCells>
  <phoneticPr fontId="0" type="noConversion"/>
  <hyperlinks>
    <hyperlink ref="A33" r:id="rId1" xr:uid="{A0E93655-8F6C-4EF0-86D4-59B85D0C4EA0}"/>
  </hyperlinks>
  <printOptions horizontalCentered="1"/>
  <pageMargins left="0.25" right="0.25" top="0.5" bottom="0.5" header="0" footer="0.25"/>
  <pageSetup scale="94" orientation="landscape" horizontalDpi="4294967292" r:id="rId2"/>
  <headerFooter alignWithMargins="0">
    <oddFooter>&amp;L&amp;9&amp;F &amp;A&amp;R&amp;9&amp;D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J32"/>
  <sheetViews>
    <sheetView zoomScaleNormal="100" workbookViewId="0">
      <selection activeCell="A33" sqref="A33"/>
    </sheetView>
  </sheetViews>
  <sheetFormatPr defaultRowHeight="12.75"/>
  <cols>
    <col min="1" max="1" width="41.28515625" style="7" customWidth="1"/>
    <col min="2" max="2" width="12.7109375" customWidth="1"/>
    <col min="3" max="3" width="6.7109375" customWidth="1"/>
    <col min="4" max="4" width="12.7109375" customWidth="1"/>
    <col min="5" max="5" width="6.7109375" customWidth="1"/>
    <col min="6" max="6" width="12.7109375" customWidth="1"/>
    <col min="7" max="7" width="6.7109375" customWidth="1"/>
    <col min="8" max="8" width="12.7109375" customWidth="1"/>
    <col min="9" max="9" width="6.7109375" customWidth="1"/>
    <col min="10" max="10" width="12.7109375" customWidth="1"/>
  </cols>
  <sheetData>
    <row r="1" spans="1:10" ht="15.75">
      <c r="A1" s="40" t="s">
        <v>65</v>
      </c>
      <c r="B1" s="8"/>
      <c r="C1" s="1"/>
      <c r="D1" s="1"/>
      <c r="E1" s="1"/>
      <c r="F1" s="1"/>
      <c r="G1" s="1"/>
      <c r="H1" s="1"/>
      <c r="I1" s="76"/>
      <c r="J1" s="41" t="s">
        <v>5</v>
      </c>
    </row>
    <row r="2" spans="1:10" ht="15" customHeight="1">
      <c r="A2" s="40"/>
      <c r="B2" s="8"/>
      <c r="C2" s="1"/>
      <c r="D2" s="1"/>
      <c r="E2" s="1"/>
      <c r="F2" s="1"/>
      <c r="G2" s="1"/>
      <c r="H2" s="1"/>
      <c r="I2" s="1"/>
      <c r="J2" s="1"/>
    </row>
    <row r="3" spans="1:10" s="41" customFormat="1" ht="12">
      <c r="A3" s="42"/>
      <c r="B3" s="58"/>
      <c r="C3" s="48" t="s">
        <v>43</v>
      </c>
      <c r="D3" s="49"/>
      <c r="E3" s="48"/>
      <c r="F3" s="49"/>
      <c r="G3" s="48"/>
      <c r="H3" s="49"/>
      <c r="I3" s="48"/>
      <c r="J3" s="50"/>
    </row>
    <row r="4" spans="1:10" s="41" customFormat="1" ht="12">
      <c r="A4" s="59"/>
      <c r="B4" s="130" t="s">
        <v>66</v>
      </c>
      <c r="C4" s="52" t="s">
        <v>15</v>
      </c>
      <c r="D4" s="53"/>
      <c r="E4" s="52" t="s">
        <v>16</v>
      </c>
      <c r="F4" s="53"/>
      <c r="G4" s="52" t="s">
        <v>17</v>
      </c>
      <c r="H4" s="53"/>
      <c r="I4" s="52" t="s">
        <v>44</v>
      </c>
      <c r="J4" s="53"/>
    </row>
    <row r="5" spans="1:10" s="41" customFormat="1" ht="14.25" customHeight="1">
      <c r="A5" s="60" t="s">
        <v>67</v>
      </c>
      <c r="B5" s="131"/>
      <c r="C5" s="56" t="s">
        <v>49</v>
      </c>
      <c r="D5" s="57" t="s">
        <v>50</v>
      </c>
      <c r="E5" s="56" t="s">
        <v>49</v>
      </c>
      <c r="F5" s="57" t="s">
        <v>50</v>
      </c>
      <c r="G5" s="56" t="s">
        <v>49</v>
      </c>
      <c r="H5" s="57" t="s">
        <v>50</v>
      </c>
      <c r="I5" s="56" t="s">
        <v>49</v>
      </c>
      <c r="J5" s="57" t="s">
        <v>50</v>
      </c>
    </row>
    <row r="6" spans="1:10">
      <c r="A6" s="82" t="s">
        <v>68</v>
      </c>
      <c r="B6" s="79">
        <v>5000</v>
      </c>
      <c r="C6" s="81">
        <v>0.25</v>
      </c>
      <c r="D6" s="73">
        <f>C6*$B6</f>
        <v>1250</v>
      </c>
      <c r="E6" s="81">
        <v>0.5</v>
      </c>
      <c r="F6" s="73">
        <f>E6*$B6</f>
        <v>2500</v>
      </c>
      <c r="G6" s="81">
        <v>0.25</v>
      </c>
      <c r="H6" s="73">
        <f>G6*$B6</f>
        <v>1250</v>
      </c>
      <c r="I6" s="81"/>
      <c r="J6" s="73">
        <f>I6*$B6</f>
        <v>0</v>
      </c>
    </row>
    <row r="7" spans="1:10">
      <c r="A7" s="82" t="s">
        <v>69</v>
      </c>
      <c r="B7" s="80">
        <v>7500</v>
      </c>
      <c r="C7" s="81"/>
      <c r="D7" s="11">
        <f t="shared" ref="D7:D19" si="0">C7*$B7</f>
        <v>0</v>
      </c>
      <c r="E7" s="81">
        <v>1</v>
      </c>
      <c r="F7" s="11">
        <f t="shared" ref="F7:F19" si="1">E7*$B7</f>
        <v>7500</v>
      </c>
      <c r="G7" s="81"/>
      <c r="H7" s="11">
        <f t="shared" ref="H7:H19" si="2">G7*$B7</f>
        <v>0</v>
      </c>
      <c r="I7" s="81"/>
      <c r="J7" s="11">
        <f t="shared" ref="J7:J19" si="3">I7*$B7</f>
        <v>0</v>
      </c>
    </row>
    <row r="8" spans="1:10">
      <c r="A8" s="82" t="s">
        <v>70</v>
      </c>
      <c r="B8" s="80">
        <v>100000</v>
      </c>
      <c r="C8" s="81"/>
      <c r="D8" s="11">
        <f t="shared" si="0"/>
        <v>0</v>
      </c>
      <c r="E8" s="81"/>
      <c r="F8" s="11">
        <f t="shared" si="1"/>
        <v>0</v>
      </c>
      <c r="G8" s="81">
        <v>1</v>
      </c>
      <c r="H8" s="11">
        <f t="shared" si="2"/>
        <v>100000</v>
      </c>
      <c r="I8" s="81"/>
      <c r="J8" s="11">
        <f t="shared" si="3"/>
        <v>0</v>
      </c>
    </row>
    <row r="9" spans="1:10">
      <c r="A9" s="82"/>
      <c r="B9" s="80"/>
      <c r="C9" s="81"/>
      <c r="D9" s="11">
        <f t="shared" si="0"/>
        <v>0</v>
      </c>
      <c r="E9" s="81"/>
      <c r="F9" s="11">
        <f t="shared" si="1"/>
        <v>0</v>
      </c>
      <c r="G9" s="81"/>
      <c r="H9" s="11">
        <f t="shared" si="2"/>
        <v>0</v>
      </c>
      <c r="I9" s="81"/>
      <c r="J9" s="11">
        <f t="shared" si="3"/>
        <v>0</v>
      </c>
    </row>
    <row r="10" spans="1:10">
      <c r="A10" s="82"/>
      <c r="B10" s="80"/>
      <c r="C10" s="81"/>
      <c r="D10" s="11">
        <f t="shared" si="0"/>
        <v>0</v>
      </c>
      <c r="E10" s="81"/>
      <c r="F10" s="11">
        <f t="shared" si="1"/>
        <v>0</v>
      </c>
      <c r="G10" s="81"/>
      <c r="H10" s="11">
        <f t="shared" si="2"/>
        <v>0</v>
      </c>
      <c r="I10" s="81"/>
      <c r="J10" s="11">
        <f t="shared" si="3"/>
        <v>0</v>
      </c>
    </row>
    <row r="11" spans="1:10">
      <c r="A11" s="82"/>
      <c r="B11" s="80"/>
      <c r="C11" s="81"/>
      <c r="D11" s="11">
        <f t="shared" si="0"/>
        <v>0</v>
      </c>
      <c r="E11" s="81"/>
      <c r="F11" s="11">
        <f t="shared" si="1"/>
        <v>0</v>
      </c>
      <c r="G11" s="81"/>
      <c r="H11" s="11">
        <f t="shared" si="2"/>
        <v>0</v>
      </c>
      <c r="I11" s="81"/>
      <c r="J11" s="11">
        <f t="shared" si="3"/>
        <v>0</v>
      </c>
    </row>
    <row r="12" spans="1:10">
      <c r="A12" s="82"/>
      <c r="B12" s="80"/>
      <c r="C12" s="81"/>
      <c r="D12" s="11">
        <f t="shared" si="0"/>
        <v>0</v>
      </c>
      <c r="E12" s="81"/>
      <c r="F12" s="11">
        <f t="shared" si="1"/>
        <v>0</v>
      </c>
      <c r="G12" s="81"/>
      <c r="H12" s="11">
        <f t="shared" si="2"/>
        <v>0</v>
      </c>
      <c r="I12" s="81"/>
      <c r="J12" s="11">
        <f t="shared" si="3"/>
        <v>0</v>
      </c>
    </row>
    <row r="13" spans="1:10">
      <c r="A13" s="82"/>
      <c r="B13" s="80"/>
      <c r="C13" s="81"/>
      <c r="D13" s="11">
        <f t="shared" si="0"/>
        <v>0</v>
      </c>
      <c r="E13" s="81"/>
      <c r="F13" s="11">
        <f t="shared" si="1"/>
        <v>0</v>
      </c>
      <c r="G13" s="81"/>
      <c r="H13" s="11">
        <f t="shared" si="2"/>
        <v>0</v>
      </c>
      <c r="I13" s="81"/>
      <c r="J13" s="11">
        <f t="shared" si="3"/>
        <v>0</v>
      </c>
    </row>
    <row r="14" spans="1:10">
      <c r="A14" s="82"/>
      <c r="B14" s="80"/>
      <c r="C14" s="81"/>
      <c r="D14" s="11">
        <f t="shared" si="0"/>
        <v>0</v>
      </c>
      <c r="E14" s="81"/>
      <c r="F14" s="11">
        <f t="shared" si="1"/>
        <v>0</v>
      </c>
      <c r="G14" s="81"/>
      <c r="H14" s="11">
        <f t="shared" si="2"/>
        <v>0</v>
      </c>
      <c r="I14" s="81"/>
      <c r="J14" s="11">
        <f t="shared" si="3"/>
        <v>0</v>
      </c>
    </row>
    <row r="15" spans="1:10">
      <c r="A15" s="82"/>
      <c r="B15" s="80"/>
      <c r="C15" s="81"/>
      <c r="D15" s="11">
        <f t="shared" si="0"/>
        <v>0</v>
      </c>
      <c r="E15" s="81"/>
      <c r="F15" s="11">
        <f t="shared" si="1"/>
        <v>0</v>
      </c>
      <c r="G15" s="81"/>
      <c r="H15" s="11">
        <f t="shared" si="2"/>
        <v>0</v>
      </c>
      <c r="I15" s="81"/>
      <c r="J15" s="11">
        <f t="shared" si="3"/>
        <v>0</v>
      </c>
    </row>
    <row r="16" spans="1:10">
      <c r="A16" s="82"/>
      <c r="B16" s="80"/>
      <c r="C16" s="81"/>
      <c r="D16" s="11">
        <f t="shared" si="0"/>
        <v>0</v>
      </c>
      <c r="E16" s="81"/>
      <c r="F16" s="11">
        <f t="shared" si="1"/>
        <v>0</v>
      </c>
      <c r="G16" s="81"/>
      <c r="H16" s="11">
        <f t="shared" si="2"/>
        <v>0</v>
      </c>
      <c r="I16" s="81"/>
      <c r="J16" s="11">
        <f t="shared" si="3"/>
        <v>0</v>
      </c>
    </row>
    <row r="17" spans="1:10">
      <c r="A17" s="82"/>
      <c r="B17" s="80"/>
      <c r="C17" s="81"/>
      <c r="D17" s="11">
        <f t="shared" si="0"/>
        <v>0</v>
      </c>
      <c r="E17" s="81"/>
      <c r="F17" s="11">
        <f t="shared" si="1"/>
        <v>0</v>
      </c>
      <c r="G17" s="81"/>
      <c r="H17" s="11">
        <f t="shared" si="2"/>
        <v>0</v>
      </c>
      <c r="I17" s="81"/>
      <c r="J17" s="11">
        <f t="shared" si="3"/>
        <v>0</v>
      </c>
    </row>
    <row r="18" spans="1:10">
      <c r="A18" s="82"/>
      <c r="B18" s="80"/>
      <c r="C18" s="81"/>
      <c r="D18" s="11">
        <f t="shared" si="0"/>
        <v>0</v>
      </c>
      <c r="E18" s="81"/>
      <c r="F18" s="11">
        <f t="shared" si="1"/>
        <v>0</v>
      </c>
      <c r="G18" s="81"/>
      <c r="H18" s="11">
        <f t="shared" si="2"/>
        <v>0</v>
      </c>
      <c r="I18" s="81"/>
      <c r="J18" s="11">
        <f t="shared" si="3"/>
        <v>0</v>
      </c>
    </row>
    <row r="19" spans="1:10">
      <c r="A19" s="82"/>
      <c r="B19" s="80"/>
      <c r="C19" s="81"/>
      <c r="D19" s="11">
        <f t="shared" si="0"/>
        <v>0</v>
      </c>
      <c r="E19" s="81"/>
      <c r="F19" s="11">
        <f t="shared" si="1"/>
        <v>0</v>
      </c>
      <c r="G19" s="81"/>
      <c r="H19" s="11">
        <f t="shared" si="2"/>
        <v>0</v>
      </c>
      <c r="I19" s="81"/>
      <c r="J19" s="11">
        <f t="shared" si="3"/>
        <v>0</v>
      </c>
    </row>
    <row r="20" spans="1:10">
      <c r="A20" s="82"/>
      <c r="B20" s="80"/>
      <c r="C20" s="81"/>
      <c r="D20" s="11">
        <f t="shared" ref="D20:D27" si="4">C20*$B20</f>
        <v>0</v>
      </c>
      <c r="E20" s="81"/>
      <c r="F20" s="11">
        <f t="shared" ref="F20:F27" si="5">E20*$B20</f>
        <v>0</v>
      </c>
      <c r="G20" s="81"/>
      <c r="H20" s="11">
        <f t="shared" ref="H20:H27" si="6">G20*$B20</f>
        <v>0</v>
      </c>
      <c r="I20" s="81"/>
      <c r="J20" s="11">
        <f t="shared" ref="J20:J27" si="7">I20*$B20</f>
        <v>0</v>
      </c>
    </row>
    <row r="21" spans="1:10">
      <c r="A21" s="82"/>
      <c r="B21" s="80"/>
      <c r="C21" s="81"/>
      <c r="D21" s="11">
        <f t="shared" si="4"/>
        <v>0</v>
      </c>
      <c r="E21" s="81"/>
      <c r="F21" s="11">
        <f t="shared" si="5"/>
        <v>0</v>
      </c>
      <c r="G21" s="81"/>
      <c r="H21" s="11">
        <f t="shared" si="6"/>
        <v>0</v>
      </c>
      <c r="I21" s="81"/>
      <c r="J21" s="11">
        <f t="shared" si="7"/>
        <v>0</v>
      </c>
    </row>
    <row r="22" spans="1:10">
      <c r="A22" s="82"/>
      <c r="B22" s="80"/>
      <c r="C22" s="81"/>
      <c r="D22" s="11">
        <f t="shared" si="4"/>
        <v>0</v>
      </c>
      <c r="E22" s="81"/>
      <c r="F22" s="11">
        <f t="shared" si="5"/>
        <v>0</v>
      </c>
      <c r="G22" s="81"/>
      <c r="H22" s="11">
        <f t="shared" si="6"/>
        <v>0</v>
      </c>
      <c r="I22" s="81"/>
      <c r="J22" s="11">
        <f t="shared" si="7"/>
        <v>0</v>
      </c>
    </row>
    <row r="23" spans="1:10">
      <c r="A23" s="82"/>
      <c r="B23" s="80"/>
      <c r="C23" s="81"/>
      <c r="D23" s="11">
        <f t="shared" si="4"/>
        <v>0</v>
      </c>
      <c r="E23" s="81"/>
      <c r="F23" s="11">
        <f t="shared" si="5"/>
        <v>0</v>
      </c>
      <c r="G23" s="81"/>
      <c r="H23" s="11">
        <f t="shared" si="6"/>
        <v>0</v>
      </c>
      <c r="I23" s="81"/>
      <c r="J23" s="11">
        <f t="shared" si="7"/>
        <v>0</v>
      </c>
    </row>
    <row r="24" spans="1:10">
      <c r="A24" s="82"/>
      <c r="B24" s="80"/>
      <c r="C24" s="81"/>
      <c r="D24" s="11">
        <f t="shared" si="4"/>
        <v>0</v>
      </c>
      <c r="E24" s="81"/>
      <c r="F24" s="11">
        <f t="shared" si="5"/>
        <v>0</v>
      </c>
      <c r="G24" s="81"/>
      <c r="H24" s="11">
        <f t="shared" si="6"/>
        <v>0</v>
      </c>
      <c r="I24" s="81"/>
      <c r="J24" s="11">
        <f t="shared" si="7"/>
        <v>0</v>
      </c>
    </row>
    <row r="25" spans="1:10">
      <c r="A25" s="82"/>
      <c r="B25" s="80"/>
      <c r="C25" s="81"/>
      <c r="D25" s="11">
        <f t="shared" si="4"/>
        <v>0</v>
      </c>
      <c r="E25" s="81"/>
      <c r="F25" s="11">
        <f t="shared" si="5"/>
        <v>0</v>
      </c>
      <c r="G25" s="81"/>
      <c r="H25" s="11">
        <f t="shared" si="6"/>
        <v>0</v>
      </c>
      <c r="I25" s="81"/>
      <c r="J25" s="11">
        <f t="shared" si="7"/>
        <v>0</v>
      </c>
    </row>
    <row r="26" spans="1:10">
      <c r="A26" s="82"/>
      <c r="B26" s="80"/>
      <c r="C26" s="81"/>
      <c r="D26" s="11">
        <f t="shared" si="4"/>
        <v>0</v>
      </c>
      <c r="E26" s="81"/>
      <c r="F26" s="11">
        <f t="shared" si="5"/>
        <v>0</v>
      </c>
      <c r="G26" s="81"/>
      <c r="H26" s="11">
        <f t="shared" si="6"/>
        <v>0</v>
      </c>
      <c r="I26" s="81"/>
      <c r="J26" s="11">
        <f t="shared" si="7"/>
        <v>0</v>
      </c>
    </row>
    <row r="27" spans="1:10">
      <c r="A27" s="82"/>
      <c r="B27" s="80"/>
      <c r="C27" s="81"/>
      <c r="D27" s="11">
        <f t="shared" si="4"/>
        <v>0</v>
      </c>
      <c r="E27" s="81"/>
      <c r="F27" s="11">
        <f t="shared" si="5"/>
        <v>0</v>
      </c>
      <c r="G27" s="81"/>
      <c r="H27" s="11">
        <f t="shared" si="6"/>
        <v>0</v>
      </c>
      <c r="I27" s="81"/>
      <c r="J27" s="11">
        <f t="shared" si="7"/>
        <v>0</v>
      </c>
    </row>
    <row r="28" spans="1:10" s="46" customFormat="1" ht="12">
      <c r="A28" s="47" t="s">
        <v>71</v>
      </c>
      <c r="B28" s="44">
        <f>SUM(B6:B27)</f>
        <v>112500</v>
      </c>
      <c r="C28" s="45"/>
      <c r="D28" s="44">
        <f>SUM(D6:D27)</f>
        <v>1250</v>
      </c>
      <c r="E28" s="45"/>
      <c r="F28" s="44">
        <f>SUM(F6:F27)</f>
        <v>10000</v>
      </c>
      <c r="G28" s="45"/>
      <c r="H28" s="44">
        <f>SUM(H6:H27)</f>
        <v>101250</v>
      </c>
      <c r="I28" s="45"/>
      <c r="J28" s="44">
        <f>SUM(J6:J27)</f>
        <v>0</v>
      </c>
    </row>
    <row r="29" spans="1:10"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113" t="s">
        <v>72</v>
      </c>
    </row>
    <row r="31" spans="1:10">
      <c r="A31" s="113" t="s">
        <v>73</v>
      </c>
    </row>
    <row r="32" spans="1:10">
      <c r="A32" s="113" t="s">
        <v>74</v>
      </c>
    </row>
  </sheetData>
  <mergeCells count="1">
    <mergeCell ref="B4:B5"/>
  </mergeCells>
  <phoneticPr fontId="0" type="noConversion"/>
  <printOptions horizontalCentered="1"/>
  <pageMargins left="0.25" right="0.25" top="0.5" bottom="0.5" header="0.24" footer="0.25"/>
  <pageSetup orientation="landscape" horizontalDpi="4294967292" r:id="rId1"/>
  <headerFooter alignWithMargins="0">
    <oddFooter>&amp;L&amp;9&amp;F &amp;A&amp;R&amp;9&amp;D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J34"/>
  <sheetViews>
    <sheetView zoomScaleNormal="100" workbookViewId="0">
      <selection activeCell="A33" sqref="A33"/>
    </sheetView>
  </sheetViews>
  <sheetFormatPr defaultRowHeight="12.75"/>
  <cols>
    <col min="1" max="1" width="39.5703125" style="7" bestFit="1" customWidth="1"/>
    <col min="2" max="2" width="12.7109375" customWidth="1"/>
    <col min="3" max="3" width="6.7109375" style="12" customWidth="1"/>
    <col min="4" max="4" width="12.7109375" customWidth="1"/>
    <col min="5" max="5" width="6.7109375" style="12" customWidth="1"/>
    <col min="6" max="6" width="12.7109375" customWidth="1"/>
    <col min="7" max="7" width="6.7109375" style="12" customWidth="1"/>
    <col min="8" max="8" width="12.7109375" customWidth="1"/>
    <col min="9" max="9" width="6.7109375" style="12" customWidth="1"/>
    <col min="10" max="10" width="12.7109375" customWidth="1"/>
    <col min="11" max="11" width="9" customWidth="1"/>
  </cols>
  <sheetData>
    <row r="1" spans="1:10" ht="15.75">
      <c r="A1" s="40" t="s">
        <v>75</v>
      </c>
      <c r="B1" s="8"/>
      <c r="C1" s="1"/>
      <c r="D1" s="1"/>
      <c r="E1" s="1"/>
      <c r="F1" s="1"/>
      <c r="G1" s="1"/>
      <c r="H1" s="1"/>
      <c r="I1" s="76"/>
      <c r="J1" s="41" t="s">
        <v>5</v>
      </c>
    </row>
    <row r="2" spans="1:10" s="41" customFormat="1" ht="13.5" customHeight="1">
      <c r="A2" s="61"/>
      <c r="B2" s="63"/>
      <c r="C2" s="64"/>
      <c r="D2" s="58"/>
      <c r="E2" s="64"/>
      <c r="F2" s="58"/>
      <c r="G2" s="64"/>
      <c r="H2" s="62"/>
      <c r="I2" s="64"/>
      <c r="J2" s="58"/>
    </row>
    <row r="3" spans="1:10" s="41" customFormat="1" ht="12">
      <c r="A3" s="42"/>
      <c r="B3" s="58"/>
      <c r="C3" s="48" t="s">
        <v>43</v>
      </c>
      <c r="D3" s="49"/>
      <c r="E3" s="48"/>
      <c r="F3" s="49"/>
      <c r="G3" s="48"/>
      <c r="H3" s="49"/>
      <c r="I3" s="48"/>
      <c r="J3" s="50"/>
    </row>
    <row r="4" spans="1:10" s="41" customFormat="1" ht="12">
      <c r="A4" s="59"/>
      <c r="B4" s="130" t="s">
        <v>76</v>
      </c>
      <c r="C4" s="52" t="s">
        <v>15</v>
      </c>
      <c r="D4" s="53"/>
      <c r="E4" s="52" t="s">
        <v>16</v>
      </c>
      <c r="F4" s="53"/>
      <c r="G4" s="52" t="s">
        <v>17</v>
      </c>
      <c r="H4" s="53"/>
      <c r="I4" s="52" t="s">
        <v>44</v>
      </c>
      <c r="J4" s="53"/>
    </row>
    <row r="5" spans="1:10" s="41" customFormat="1" ht="13.5" customHeight="1">
      <c r="A5" s="60" t="s">
        <v>77</v>
      </c>
      <c r="B5" s="131"/>
      <c r="C5" s="56" t="s">
        <v>49</v>
      </c>
      <c r="D5" s="57" t="s">
        <v>50</v>
      </c>
      <c r="E5" s="56" t="s">
        <v>49</v>
      </c>
      <c r="F5" s="57" t="s">
        <v>50</v>
      </c>
      <c r="G5" s="56" t="s">
        <v>49</v>
      </c>
      <c r="H5" s="57" t="s">
        <v>50</v>
      </c>
      <c r="I5" s="56" t="s">
        <v>49</v>
      </c>
      <c r="J5" s="57" t="s">
        <v>50</v>
      </c>
    </row>
    <row r="6" spans="1:10" ht="12" customHeight="1">
      <c r="A6" s="82" t="s">
        <v>78</v>
      </c>
      <c r="B6" s="79">
        <v>5000</v>
      </c>
      <c r="C6" s="81">
        <v>1</v>
      </c>
      <c r="D6" s="73">
        <f t="shared" ref="D6:D27" si="0">C6*$B6</f>
        <v>5000</v>
      </c>
      <c r="E6" s="81"/>
      <c r="F6" s="73">
        <f t="shared" ref="F6:F27" si="1">E6*$B6</f>
        <v>0</v>
      </c>
      <c r="G6" s="81"/>
      <c r="H6" s="73">
        <f t="shared" ref="H6:H27" si="2">G6*$B6</f>
        <v>0</v>
      </c>
      <c r="I6" s="81"/>
      <c r="J6" s="73">
        <f t="shared" ref="J6:J27" si="3">I6*$B6</f>
        <v>0</v>
      </c>
    </row>
    <row r="7" spans="1:10" ht="12" customHeight="1">
      <c r="A7" s="82" t="s">
        <v>79</v>
      </c>
      <c r="B7" s="80">
        <v>100</v>
      </c>
      <c r="C7" s="81"/>
      <c r="D7" s="11">
        <f t="shared" si="0"/>
        <v>0</v>
      </c>
      <c r="E7" s="81">
        <v>1</v>
      </c>
      <c r="F7" s="11">
        <f t="shared" si="1"/>
        <v>100</v>
      </c>
      <c r="G7" s="81"/>
      <c r="H7" s="11">
        <f t="shared" si="2"/>
        <v>0</v>
      </c>
      <c r="I7" s="81"/>
      <c r="J7" s="11">
        <f t="shared" si="3"/>
        <v>0</v>
      </c>
    </row>
    <row r="8" spans="1:10" ht="12" customHeight="1">
      <c r="A8" s="82" t="s">
        <v>80</v>
      </c>
      <c r="B8" s="80">
        <v>3750</v>
      </c>
      <c r="C8" s="81"/>
      <c r="D8" s="11">
        <f t="shared" si="0"/>
        <v>0</v>
      </c>
      <c r="E8" s="81"/>
      <c r="F8" s="11">
        <f t="shared" si="1"/>
        <v>0</v>
      </c>
      <c r="G8" s="81">
        <v>1</v>
      </c>
      <c r="H8" s="11">
        <f t="shared" si="2"/>
        <v>3750</v>
      </c>
      <c r="I8" s="81"/>
      <c r="J8" s="11">
        <f t="shared" si="3"/>
        <v>0</v>
      </c>
    </row>
    <row r="9" spans="1:10" ht="12" customHeight="1">
      <c r="A9" s="82" t="s">
        <v>81</v>
      </c>
      <c r="B9" s="80">
        <v>10</v>
      </c>
      <c r="C9" s="81"/>
      <c r="D9" s="11">
        <f t="shared" si="0"/>
        <v>0</v>
      </c>
      <c r="E9" s="81"/>
      <c r="F9" s="11">
        <f t="shared" si="1"/>
        <v>0</v>
      </c>
      <c r="G9" s="81">
        <v>1</v>
      </c>
      <c r="H9" s="11">
        <f t="shared" si="2"/>
        <v>10</v>
      </c>
      <c r="I9" s="81"/>
      <c r="J9" s="11">
        <f t="shared" si="3"/>
        <v>0</v>
      </c>
    </row>
    <row r="10" spans="1:10" ht="12" customHeight="1">
      <c r="A10" s="82"/>
      <c r="B10" s="80"/>
      <c r="C10" s="81"/>
      <c r="D10" s="11">
        <f t="shared" si="0"/>
        <v>0</v>
      </c>
      <c r="E10" s="81"/>
      <c r="F10" s="11">
        <f t="shared" si="1"/>
        <v>0</v>
      </c>
      <c r="G10" s="81"/>
      <c r="H10" s="11">
        <f t="shared" si="2"/>
        <v>0</v>
      </c>
      <c r="I10" s="81"/>
      <c r="J10" s="11">
        <f t="shared" si="3"/>
        <v>0</v>
      </c>
    </row>
    <row r="11" spans="1:10" ht="12" customHeight="1">
      <c r="A11" s="82"/>
      <c r="B11" s="80"/>
      <c r="C11" s="81"/>
      <c r="D11" s="11">
        <f t="shared" si="0"/>
        <v>0</v>
      </c>
      <c r="E11" s="81"/>
      <c r="F11" s="11">
        <f t="shared" si="1"/>
        <v>0</v>
      </c>
      <c r="G11" s="81"/>
      <c r="H11" s="11">
        <f t="shared" si="2"/>
        <v>0</v>
      </c>
      <c r="I11" s="81"/>
      <c r="J11" s="11">
        <f t="shared" si="3"/>
        <v>0</v>
      </c>
    </row>
    <row r="12" spans="1:10" ht="12" customHeight="1">
      <c r="A12" s="82"/>
      <c r="B12" s="80"/>
      <c r="C12" s="81"/>
      <c r="D12" s="11">
        <f t="shared" si="0"/>
        <v>0</v>
      </c>
      <c r="E12" s="81"/>
      <c r="F12" s="11">
        <f t="shared" si="1"/>
        <v>0</v>
      </c>
      <c r="G12" s="81"/>
      <c r="H12" s="11">
        <f t="shared" si="2"/>
        <v>0</v>
      </c>
      <c r="I12" s="81"/>
      <c r="J12" s="11">
        <f t="shared" si="3"/>
        <v>0</v>
      </c>
    </row>
    <row r="13" spans="1:10" ht="12" customHeight="1">
      <c r="A13" s="82"/>
      <c r="B13" s="80"/>
      <c r="C13" s="81"/>
      <c r="D13" s="11">
        <f t="shared" si="0"/>
        <v>0</v>
      </c>
      <c r="E13" s="81"/>
      <c r="F13" s="11">
        <f t="shared" si="1"/>
        <v>0</v>
      </c>
      <c r="G13" s="81"/>
      <c r="H13" s="11">
        <f t="shared" si="2"/>
        <v>0</v>
      </c>
      <c r="I13" s="81"/>
      <c r="J13" s="11">
        <f t="shared" si="3"/>
        <v>0</v>
      </c>
    </row>
    <row r="14" spans="1:10" ht="12" customHeight="1">
      <c r="A14" s="82"/>
      <c r="B14" s="80"/>
      <c r="C14" s="81"/>
      <c r="D14" s="11">
        <f t="shared" si="0"/>
        <v>0</v>
      </c>
      <c r="E14" s="81"/>
      <c r="F14" s="11">
        <f t="shared" si="1"/>
        <v>0</v>
      </c>
      <c r="G14" s="81"/>
      <c r="H14" s="11">
        <f t="shared" si="2"/>
        <v>0</v>
      </c>
      <c r="I14" s="81"/>
      <c r="J14" s="11">
        <f t="shared" si="3"/>
        <v>0</v>
      </c>
    </row>
    <row r="15" spans="1:10" ht="12" customHeight="1">
      <c r="A15" s="82"/>
      <c r="B15" s="80"/>
      <c r="C15" s="81"/>
      <c r="D15" s="11">
        <f t="shared" si="0"/>
        <v>0</v>
      </c>
      <c r="E15" s="81"/>
      <c r="F15" s="11">
        <f t="shared" si="1"/>
        <v>0</v>
      </c>
      <c r="G15" s="81"/>
      <c r="H15" s="11">
        <f t="shared" si="2"/>
        <v>0</v>
      </c>
      <c r="I15" s="81"/>
      <c r="J15" s="11">
        <f t="shared" si="3"/>
        <v>0</v>
      </c>
    </row>
    <row r="16" spans="1:10" ht="12" customHeight="1">
      <c r="A16" s="82"/>
      <c r="B16" s="80"/>
      <c r="C16" s="81"/>
      <c r="D16" s="11">
        <f t="shared" si="0"/>
        <v>0</v>
      </c>
      <c r="E16" s="81"/>
      <c r="F16" s="11">
        <f t="shared" si="1"/>
        <v>0</v>
      </c>
      <c r="G16" s="81"/>
      <c r="H16" s="11">
        <f t="shared" si="2"/>
        <v>0</v>
      </c>
      <c r="I16" s="81"/>
      <c r="J16" s="11">
        <f t="shared" si="3"/>
        <v>0</v>
      </c>
    </row>
    <row r="17" spans="1:10" ht="12" customHeight="1">
      <c r="A17" s="82"/>
      <c r="B17" s="80"/>
      <c r="C17" s="81"/>
      <c r="D17" s="11">
        <f t="shared" si="0"/>
        <v>0</v>
      </c>
      <c r="E17" s="81"/>
      <c r="F17" s="11">
        <f t="shared" si="1"/>
        <v>0</v>
      </c>
      <c r="G17" s="81"/>
      <c r="H17" s="11">
        <f t="shared" si="2"/>
        <v>0</v>
      </c>
      <c r="I17" s="81"/>
      <c r="J17" s="11">
        <f t="shared" si="3"/>
        <v>0</v>
      </c>
    </row>
    <row r="18" spans="1:10" ht="12" customHeight="1">
      <c r="A18" s="82"/>
      <c r="B18" s="80"/>
      <c r="C18" s="81"/>
      <c r="D18" s="11">
        <f t="shared" si="0"/>
        <v>0</v>
      </c>
      <c r="E18" s="81"/>
      <c r="F18" s="11">
        <f t="shared" si="1"/>
        <v>0</v>
      </c>
      <c r="G18" s="81"/>
      <c r="H18" s="11">
        <f t="shared" si="2"/>
        <v>0</v>
      </c>
      <c r="I18" s="81"/>
      <c r="J18" s="11">
        <f t="shared" si="3"/>
        <v>0</v>
      </c>
    </row>
    <row r="19" spans="1:10" ht="12" customHeight="1">
      <c r="A19" s="82"/>
      <c r="B19" s="80"/>
      <c r="C19" s="81"/>
      <c r="D19" s="11">
        <f t="shared" si="0"/>
        <v>0</v>
      </c>
      <c r="E19" s="81"/>
      <c r="F19" s="11">
        <f t="shared" si="1"/>
        <v>0</v>
      </c>
      <c r="G19" s="81"/>
      <c r="H19" s="11">
        <f t="shared" si="2"/>
        <v>0</v>
      </c>
      <c r="I19" s="81"/>
      <c r="J19" s="11">
        <f t="shared" si="3"/>
        <v>0</v>
      </c>
    </row>
    <row r="20" spans="1:10" ht="12" customHeight="1">
      <c r="A20" s="82"/>
      <c r="B20" s="80"/>
      <c r="C20" s="81"/>
      <c r="D20" s="11">
        <f t="shared" si="0"/>
        <v>0</v>
      </c>
      <c r="E20" s="81"/>
      <c r="F20" s="11">
        <f t="shared" si="1"/>
        <v>0</v>
      </c>
      <c r="G20" s="81"/>
      <c r="H20" s="11">
        <f t="shared" si="2"/>
        <v>0</v>
      </c>
      <c r="I20" s="81"/>
      <c r="J20" s="11">
        <f t="shared" si="3"/>
        <v>0</v>
      </c>
    </row>
    <row r="21" spans="1:10" ht="12" customHeight="1">
      <c r="A21" s="82"/>
      <c r="B21" s="80"/>
      <c r="C21" s="81"/>
      <c r="D21" s="11">
        <f t="shared" si="0"/>
        <v>0</v>
      </c>
      <c r="E21" s="81"/>
      <c r="F21" s="11">
        <f t="shared" si="1"/>
        <v>0</v>
      </c>
      <c r="G21" s="81"/>
      <c r="H21" s="11">
        <f t="shared" si="2"/>
        <v>0</v>
      </c>
      <c r="I21" s="81"/>
      <c r="J21" s="11">
        <f t="shared" si="3"/>
        <v>0</v>
      </c>
    </row>
    <row r="22" spans="1:10" ht="12" customHeight="1">
      <c r="A22" s="82"/>
      <c r="B22" s="80"/>
      <c r="C22" s="81"/>
      <c r="D22" s="11">
        <f t="shared" si="0"/>
        <v>0</v>
      </c>
      <c r="E22" s="81"/>
      <c r="F22" s="11">
        <f t="shared" si="1"/>
        <v>0</v>
      </c>
      <c r="G22" s="81"/>
      <c r="H22" s="11">
        <f t="shared" si="2"/>
        <v>0</v>
      </c>
      <c r="I22" s="81"/>
      <c r="J22" s="11">
        <f t="shared" si="3"/>
        <v>0</v>
      </c>
    </row>
    <row r="23" spans="1:10" ht="12" customHeight="1">
      <c r="A23" s="82"/>
      <c r="B23" s="80"/>
      <c r="C23" s="81"/>
      <c r="D23" s="11">
        <f t="shared" si="0"/>
        <v>0</v>
      </c>
      <c r="E23" s="81"/>
      <c r="F23" s="11">
        <f t="shared" si="1"/>
        <v>0</v>
      </c>
      <c r="G23" s="81"/>
      <c r="H23" s="11">
        <f t="shared" si="2"/>
        <v>0</v>
      </c>
      <c r="I23" s="81"/>
      <c r="J23" s="11">
        <f t="shared" si="3"/>
        <v>0</v>
      </c>
    </row>
    <row r="24" spans="1:10" ht="12" customHeight="1">
      <c r="A24" s="82"/>
      <c r="B24" s="80"/>
      <c r="C24" s="81"/>
      <c r="D24" s="11">
        <f t="shared" si="0"/>
        <v>0</v>
      </c>
      <c r="E24" s="81"/>
      <c r="F24" s="11">
        <f t="shared" si="1"/>
        <v>0</v>
      </c>
      <c r="G24" s="81"/>
      <c r="H24" s="11">
        <f t="shared" si="2"/>
        <v>0</v>
      </c>
      <c r="I24" s="81"/>
      <c r="J24" s="11">
        <f t="shared" si="3"/>
        <v>0</v>
      </c>
    </row>
    <row r="25" spans="1:10" ht="12" customHeight="1">
      <c r="A25" s="82"/>
      <c r="B25" s="80"/>
      <c r="C25" s="81"/>
      <c r="D25" s="11">
        <f t="shared" si="0"/>
        <v>0</v>
      </c>
      <c r="E25" s="81"/>
      <c r="F25" s="11">
        <f t="shared" si="1"/>
        <v>0</v>
      </c>
      <c r="G25" s="81"/>
      <c r="H25" s="11">
        <f t="shared" si="2"/>
        <v>0</v>
      </c>
      <c r="I25" s="81"/>
      <c r="J25" s="11">
        <f t="shared" si="3"/>
        <v>0</v>
      </c>
    </row>
    <row r="26" spans="1:10" ht="12" customHeight="1">
      <c r="A26" s="82"/>
      <c r="B26" s="80"/>
      <c r="C26" s="81"/>
      <c r="D26" s="11">
        <f t="shared" si="0"/>
        <v>0</v>
      </c>
      <c r="E26" s="81"/>
      <c r="F26" s="11">
        <f t="shared" si="1"/>
        <v>0</v>
      </c>
      <c r="G26" s="81"/>
      <c r="H26" s="11">
        <f t="shared" si="2"/>
        <v>0</v>
      </c>
      <c r="I26" s="81"/>
      <c r="J26" s="11">
        <f t="shared" si="3"/>
        <v>0</v>
      </c>
    </row>
    <row r="27" spans="1:10" ht="12" customHeight="1">
      <c r="A27" s="82"/>
      <c r="B27" s="80"/>
      <c r="C27" s="81"/>
      <c r="D27" s="11">
        <f t="shared" si="0"/>
        <v>0</v>
      </c>
      <c r="E27" s="81"/>
      <c r="F27" s="11">
        <f t="shared" si="1"/>
        <v>0</v>
      </c>
      <c r="G27" s="81"/>
      <c r="H27" s="11">
        <f t="shared" si="2"/>
        <v>0</v>
      </c>
      <c r="I27" s="81"/>
      <c r="J27" s="11">
        <f t="shared" si="3"/>
        <v>0</v>
      </c>
    </row>
    <row r="28" spans="1:10" s="46" customFormat="1" ht="12">
      <c r="A28" s="47" t="s">
        <v>82</v>
      </c>
      <c r="B28" s="44">
        <f>SUM(B6:B27)</f>
        <v>8860</v>
      </c>
      <c r="C28" s="45"/>
      <c r="D28" s="44">
        <f>SUM(D6:D27)</f>
        <v>5000</v>
      </c>
      <c r="E28" s="45"/>
      <c r="F28" s="44">
        <f>SUM(F6:F27)</f>
        <v>100</v>
      </c>
      <c r="G28" s="45"/>
      <c r="H28" s="44">
        <f>SUM(H6:H27)</f>
        <v>3760</v>
      </c>
      <c r="I28" s="45"/>
      <c r="J28" s="44">
        <f>SUM(J6:J27)</f>
        <v>0</v>
      </c>
    </row>
    <row r="29" spans="1:10" ht="12" customHeight="1">
      <c r="B29" s="3"/>
      <c r="C29" s="9"/>
      <c r="D29" s="4"/>
      <c r="E29" s="9"/>
      <c r="F29" s="4"/>
      <c r="G29" s="9"/>
      <c r="H29" s="4"/>
      <c r="I29" s="9"/>
      <c r="J29" s="4"/>
    </row>
    <row r="30" spans="1:10">
      <c r="A30" s="111" t="s">
        <v>83</v>
      </c>
      <c r="C30"/>
      <c r="E30"/>
      <c r="G30"/>
      <c r="I30"/>
    </row>
    <row r="31" spans="1:10">
      <c r="A31" s="111" t="s">
        <v>84</v>
      </c>
      <c r="C31"/>
      <c r="E31"/>
      <c r="G31"/>
      <c r="I31"/>
    </row>
    <row r="32" spans="1:10">
      <c r="A32" s="111" t="s">
        <v>85</v>
      </c>
      <c r="C32"/>
      <c r="E32"/>
      <c r="G32"/>
      <c r="I32"/>
    </row>
    <row r="34" spans="4:4">
      <c r="D34" s="2"/>
    </row>
  </sheetData>
  <mergeCells count="1">
    <mergeCell ref="B4:B5"/>
  </mergeCells>
  <phoneticPr fontId="0" type="noConversion"/>
  <printOptions horizontalCentered="1"/>
  <pageMargins left="0.25" right="0.25" top="0.5" bottom="0.5" header="0.23622047244094499" footer="0.25"/>
  <pageSetup orientation="landscape" horizontalDpi="4294967292" r:id="rId1"/>
  <headerFooter alignWithMargins="0">
    <oddFooter>&amp;L&amp;9&amp;F &amp;A&amp;R&amp;9&amp;D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J31"/>
  <sheetViews>
    <sheetView zoomScaleNormal="100" workbookViewId="0">
      <selection activeCell="A32" sqref="A32"/>
    </sheetView>
  </sheetViews>
  <sheetFormatPr defaultRowHeight="12.75"/>
  <cols>
    <col min="1" max="1" width="36.42578125" style="7" customWidth="1"/>
    <col min="2" max="2" width="12.7109375" customWidth="1"/>
    <col min="3" max="3" width="6.7109375" style="12" customWidth="1"/>
    <col min="4" max="4" width="12.7109375" customWidth="1"/>
    <col min="5" max="5" width="6.7109375" customWidth="1"/>
    <col min="6" max="6" width="12.7109375" customWidth="1"/>
    <col min="7" max="7" width="6.7109375" customWidth="1"/>
    <col min="8" max="8" width="12.7109375" customWidth="1"/>
    <col min="9" max="9" width="6.7109375" customWidth="1"/>
    <col min="10" max="10" width="12.7109375" customWidth="1"/>
    <col min="11" max="11" width="9" customWidth="1"/>
  </cols>
  <sheetData>
    <row r="1" spans="1:10" ht="15.75">
      <c r="A1" s="40" t="s">
        <v>86</v>
      </c>
      <c r="B1" s="8"/>
      <c r="C1" s="1"/>
      <c r="D1" s="1"/>
      <c r="E1" s="1"/>
      <c r="F1" s="1"/>
      <c r="G1" s="1"/>
      <c r="H1" s="1"/>
      <c r="I1" s="76"/>
      <c r="J1" s="41" t="s">
        <v>5</v>
      </c>
    </row>
    <row r="2" spans="1:10" s="41" customFormat="1" ht="13.5" customHeight="1">
      <c r="A2" s="61"/>
      <c r="B2" s="63"/>
      <c r="C2" s="58"/>
      <c r="D2" s="58"/>
      <c r="E2" s="58"/>
      <c r="F2" s="58"/>
      <c r="G2" s="58"/>
      <c r="H2" s="58"/>
      <c r="I2" s="58"/>
      <c r="J2" s="58"/>
    </row>
    <row r="3" spans="1:10" s="41" customFormat="1" ht="12">
      <c r="A3" s="42"/>
      <c r="B3" s="58"/>
      <c r="C3" s="48" t="s">
        <v>43</v>
      </c>
      <c r="D3" s="49"/>
      <c r="E3" s="48"/>
      <c r="F3" s="49"/>
      <c r="G3" s="48"/>
      <c r="H3" s="49"/>
      <c r="I3" s="48"/>
      <c r="J3" s="50"/>
    </row>
    <row r="4" spans="1:10" s="41" customFormat="1" ht="12">
      <c r="A4" s="59"/>
      <c r="B4" s="130" t="s">
        <v>76</v>
      </c>
      <c r="C4" s="52" t="s">
        <v>15</v>
      </c>
      <c r="D4" s="53"/>
      <c r="E4" s="52" t="s">
        <v>16</v>
      </c>
      <c r="F4" s="53"/>
      <c r="G4" s="52" t="s">
        <v>17</v>
      </c>
      <c r="H4" s="53"/>
      <c r="I4" s="52" t="s">
        <v>44</v>
      </c>
      <c r="J4" s="53"/>
    </row>
    <row r="5" spans="1:10" s="41" customFormat="1" ht="12">
      <c r="A5" s="60" t="s">
        <v>87</v>
      </c>
      <c r="B5" s="131"/>
      <c r="C5" s="56" t="s">
        <v>49</v>
      </c>
      <c r="D5" s="57" t="s">
        <v>50</v>
      </c>
      <c r="E5" s="56" t="s">
        <v>49</v>
      </c>
      <c r="F5" s="57" t="s">
        <v>50</v>
      </c>
      <c r="G5" s="56" t="s">
        <v>49</v>
      </c>
      <c r="H5" s="57" t="s">
        <v>50</v>
      </c>
      <c r="I5" s="56" t="s">
        <v>49</v>
      </c>
      <c r="J5" s="57" t="s">
        <v>50</v>
      </c>
    </row>
    <row r="6" spans="1:10" ht="12" customHeight="1">
      <c r="A6" s="82" t="s">
        <v>88</v>
      </c>
      <c r="B6" s="79">
        <v>5000</v>
      </c>
      <c r="C6" s="81"/>
      <c r="D6" s="73">
        <f>C6*$B6</f>
        <v>0</v>
      </c>
      <c r="E6" s="81"/>
      <c r="F6" s="73">
        <f>E6*$B6</f>
        <v>0</v>
      </c>
      <c r="G6" s="81">
        <v>1</v>
      </c>
      <c r="H6" s="73">
        <f>G6*$B6</f>
        <v>5000</v>
      </c>
      <c r="I6" s="81"/>
      <c r="J6" s="73">
        <f>I6*$B6</f>
        <v>0</v>
      </c>
    </row>
    <row r="7" spans="1:10" ht="12" customHeight="1">
      <c r="A7" s="82" t="s">
        <v>89</v>
      </c>
      <c r="B7" s="80">
        <v>1000</v>
      </c>
      <c r="C7" s="81"/>
      <c r="D7" s="11">
        <f t="shared" ref="D7:D15" si="0">C7*$B7</f>
        <v>0</v>
      </c>
      <c r="E7" s="81"/>
      <c r="F7" s="11">
        <f t="shared" ref="F7:F15" si="1">E7*$B7</f>
        <v>0</v>
      </c>
      <c r="G7" s="81">
        <v>1</v>
      </c>
      <c r="H7" s="11">
        <f t="shared" ref="H7:H15" si="2">G7*$B7</f>
        <v>1000</v>
      </c>
      <c r="I7" s="81"/>
      <c r="J7" s="11">
        <f t="shared" ref="J7:J15" si="3">I7*$B7</f>
        <v>0</v>
      </c>
    </row>
    <row r="8" spans="1:10" ht="12" customHeight="1">
      <c r="A8" s="82"/>
      <c r="B8" s="80"/>
      <c r="C8" s="81"/>
      <c r="D8" s="11">
        <f t="shared" si="0"/>
        <v>0</v>
      </c>
      <c r="E8" s="81"/>
      <c r="F8" s="11">
        <f t="shared" si="1"/>
        <v>0</v>
      </c>
      <c r="G8" s="81"/>
      <c r="H8" s="11">
        <f t="shared" si="2"/>
        <v>0</v>
      </c>
      <c r="I8" s="81"/>
      <c r="J8" s="11">
        <f t="shared" si="3"/>
        <v>0</v>
      </c>
    </row>
    <row r="9" spans="1:10" ht="12" customHeight="1">
      <c r="A9" s="82"/>
      <c r="B9" s="80"/>
      <c r="C9" s="81"/>
      <c r="D9" s="11">
        <f t="shared" si="0"/>
        <v>0</v>
      </c>
      <c r="E9" s="81"/>
      <c r="F9" s="11">
        <f t="shared" si="1"/>
        <v>0</v>
      </c>
      <c r="G9" s="81"/>
      <c r="H9" s="11">
        <f t="shared" si="2"/>
        <v>0</v>
      </c>
      <c r="I9" s="81"/>
      <c r="J9" s="11">
        <f t="shared" si="3"/>
        <v>0</v>
      </c>
    </row>
    <row r="10" spans="1:10" ht="12" customHeight="1">
      <c r="A10" s="82"/>
      <c r="B10" s="80"/>
      <c r="C10" s="81"/>
      <c r="D10" s="11">
        <f t="shared" si="0"/>
        <v>0</v>
      </c>
      <c r="E10" s="81"/>
      <c r="F10" s="11">
        <f t="shared" si="1"/>
        <v>0</v>
      </c>
      <c r="G10" s="81"/>
      <c r="H10" s="11">
        <f t="shared" si="2"/>
        <v>0</v>
      </c>
      <c r="I10" s="81"/>
      <c r="J10" s="11">
        <f t="shared" si="3"/>
        <v>0</v>
      </c>
    </row>
    <row r="11" spans="1:10" ht="12" customHeight="1">
      <c r="A11" s="82"/>
      <c r="B11" s="80"/>
      <c r="C11" s="81"/>
      <c r="D11" s="11">
        <f t="shared" si="0"/>
        <v>0</v>
      </c>
      <c r="E11" s="81"/>
      <c r="F11" s="11">
        <f t="shared" si="1"/>
        <v>0</v>
      </c>
      <c r="G11" s="81"/>
      <c r="H11" s="11">
        <f t="shared" si="2"/>
        <v>0</v>
      </c>
      <c r="I11" s="81"/>
      <c r="J11" s="11">
        <f t="shared" si="3"/>
        <v>0</v>
      </c>
    </row>
    <row r="12" spans="1:10" ht="12" customHeight="1">
      <c r="A12" s="82"/>
      <c r="B12" s="80"/>
      <c r="C12" s="81"/>
      <c r="D12" s="11">
        <f t="shared" si="0"/>
        <v>0</v>
      </c>
      <c r="E12" s="81"/>
      <c r="F12" s="11">
        <f t="shared" si="1"/>
        <v>0</v>
      </c>
      <c r="G12" s="81"/>
      <c r="H12" s="11">
        <f t="shared" si="2"/>
        <v>0</v>
      </c>
      <c r="I12" s="81"/>
      <c r="J12" s="11">
        <f t="shared" si="3"/>
        <v>0</v>
      </c>
    </row>
    <row r="13" spans="1:10" ht="12" customHeight="1">
      <c r="A13" s="82"/>
      <c r="B13" s="80"/>
      <c r="C13" s="81"/>
      <c r="D13" s="11">
        <f t="shared" si="0"/>
        <v>0</v>
      </c>
      <c r="E13" s="81"/>
      <c r="F13" s="11">
        <f t="shared" si="1"/>
        <v>0</v>
      </c>
      <c r="G13" s="81"/>
      <c r="H13" s="11">
        <f t="shared" si="2"/>
        <v>0</v>
      </c>
      <c r="I13" s="81"/>
      <c r="J13" s="11">
        <f t="shared" si="3"/>
        <v>0</v>
      </c>
    </row>
    <row r="14" spans="1:10" ht="12" customHeight="1">
      <c r="A14" s="82"/>
      <c r="B14" s="80"/>
      <c r="C14" s="81"/>
      <c r="D14" s="11">
        <f t="shared" si="0"/>
        <v>0</v>
      </c>
      <c r="E14" s="81"/>
      <c r="F14" s="11">
        <f t="shared" si="1"/>
        <v>0</v>
      </c>
      <c r="G14" s="81"/>
      <c r="H14" s="11">
        <f t="shared" si="2"/>
        <v>0</v>
      </c>
      <c r="I14" s="81"/>
      <c r="J14" s="11">
        <f t="shared" si="3"/>
        <v>0</v>
      </c>
    </row>
    <row r="15" spans="1:10" ht="12" customHeight="1">
      <c r="A15" s="82"/>
      <c r="B15" s="80"/>
      <c r="C15" s="81"/>
      <c r="D15" s="11">
        <f t="shared" si="0"/>
        <v>0</v>
      </c>
      <c r="E15" s="81"/>
      <c r="F15" s="11">
        <f t="shared" si="1"/>
        <v>0</v>
      </c>
      <c r="G15" s="81"/>
      <c r="H15" s="11">
        <f t="shared" si="2"/>
        <v>0</v>
      </c>
      <c r="I15" s="81"/>
      <c r="J15" s="11">
        <f t="shared" si="3"/>
        <v>0</v>
      </c>
    </row>
    <row r="16" spans="1:10" ht="12" customHeight="1">
      <c r="A16" s="82"/>
      <c r="B16" s="80"/>
      <c r="C16" s="81"/>
      <c r="D16" s="11">
        <f t="shared" ref="D16:D27" si="4">C16*$B16</f>
        <v>0</v>
      </c>
      <c r="E16" s="81"/>
      <c r="F16" s="11">
        <f t="shared" ref="F16:F27" si="5">E16*$B16</f>
        <v>0</v>
      </c>
      <c r="G16" s="81"/>
      <c r="H16" s="11">
        <f t="shared" ref="H16:H27" si="6">G16*$B16</f>
        <v>0</v>
      </c>
      <c r="I16" s="81"/>
      <c r="J16" s="11">
        <f t="shared" ref="J16:J27" si="7">I16*$B16</f>
        <v>0</v>
      </c>
    </row>
    <row r="17" spans="1:10" ht="12" customHeight="1">
      <c r="A17" s="82"/>
      <c r="B17" s="80"/>
      <c r="C17" s="81"/>
      <c r="D17" s="11">
        <f t="shared" si="4"/>
        <v>0</v>
      </c>
      <c r="E17" s="81"/>
      <c r="F17" s="11">
        <f t="shared" si="5"/>
        <v>0</v>
      </c>
      <c r="G17" s="81"/>
      <c r="H17" s="11">
        <f t="shared" si="6"/>
        <v>0</v>
      </c>
      <c r="I17" s="81"/>
      <c r="J17" s="11">
        <f t="shared" si="7"/>
        <v>0</v>
      </c>
    </row>
    <row r="18" spans="1:10" ht="12" customHeight="1">
      <c r="A18" s="82"/>
      <c r="B18" s="80"/>
      <c r="C18" s="81"/>
      <c r="D18" s="11">
        <f t="shared" si="4"/>
        <v>0</v>
      </c>
      <c r="E18" s="81"/>
      <c r="F18" s="11">
        <f t="shared" si="5"/>
        <v>0</v>
      </c>
      <c r="G18" s="81"/>
      <c r="H18" s="11">
        <f t="shared" si="6"/>
        <v>0</v>
      </c>
      <c r="I18" s="81"/>
      <c r="J18" s="11">
        <f t="shared" si="7"/>
        <v>0</v>
      </c>
    </row>
    <row r="19" spans="1:10" ht="12" customHeight="1">
      <c r="A19" s="82"/>
      <c r="B19" s="80"/>
      <c r="C19" s="81"/>
      <c r="D19" s="11">
        <f t="shared" si="4"/>
        <v>0</v>
      </c>
      <c r="E19" s="81"/>
      <c r="F19" s="11">
        <f t="shared" si="5"/>
        <v>0</v>
      </c>
      <c r="G19" s="81"/>
      <c r="H19" s="11">
        <f t="shared" si="6"/>
        <v>0</v>
      </c>
      <c r="I19" s="81"/>
      <c r="J19" s="11">
        <f t="shared" si="7"/>
        <v>0</v>
      </c>
    </row>
    <row r="20" spans="1:10" ht="12" customHeight="1">
      <c r="A20" s="82"/>
      <c r="B20" s="80"/>
      <c r="C20" s="81"/>
      <c r="D20" s="11">
        <f t="shared" si="4"/>
        <v>0</v>
      </c>
      <c r="E20" s="81"/>
      <c r="F20" s="11"/>
      <c r="G20" s="81"/>
      <c r="H20" s="11"/>
      <c r="I20" s="81"/>
      <c r="J20" s="11"/>
    </row>
    <row r="21" spans="1:10" ht="12" customHeight="1">
      <c r="A21" s="82"/>
      <c r="B21" s="80"/>
      <c r="C21" s="81"/>
      <c r="D21" s="11">
        <f t="shared" si="4"/>
        <v>0</v>
      </c>
      <c r="E21" s="81"/>
      <c r="F21" s="11">
        <f t="shared" si="5"/>
        <v>0</v>
      </c>
      <c r="G21" s="81"/>
      <c r="H21" s="11">
        <f t="shared" si="6"/>
        <v>0</v>
      </c>
      <c r="I21" s="81"/>
      <c r="J21" s="11">
        <f t="shared" si="7"/>
        <v>0</v>
      </c>
    </row>
    <row r="22" spans="1:10" ht="12" customHeight="1">
      <c r="A22" s="82"/>
      <c r="B22" s="80"/>
      <c r="C22" s="81"/>
      <c r="D22" s="11">
        <f t="shared" si="4"/>
        <v>0</v>
      </c>
      <c r="E22" s="81"/>
      <c r="F22" s="11">
        <f t="shared" si="5"/>
        <v>0</v>
      </c>
      <c r="G22" s="81"/>
      <c r="H22" s="11">
        <f t="shared" si="6"/>
        <v>0</v>
      </c>
      <c r="I22" s="81"/>
      <c r="J22" s="11">
        <f t="shared" si="7"/>
        <v>0</v>
      </c>
    </row>
    <row r="23" spans="1:10" ht="12" customHeight="1">
      <c r="A23" s="82"/>
      <c r="B23" s="80"/>
      <c r="C23" s="81"/>
      <c r="D23" s="11">
        <f t="shared" si="4"/>
        <v>0</v>
      </c>
      <c r="E23" s="81"/>
      <c r="F23" s="11">
        <f t="shared" si="5"/>
        <v>0</v>
      </c>
      <c r="G23" s="81"/>
      <c r="H23" s="11">
        <f t="shared" si="6"/>
        <v>0</v>
      </c>
      <c r="I23" s="81"/>
      <c r="J23" s="11">
        <f t="shared" si="7"/>
        <v>0</v>
      </c>
    </row>
    <row r="24" spans="1:10" ht="12" customHeight="1">
      <c r="A24" s="82"/>
      <c r="B24" s="80"/>
      <c r="C24" s="81"/>
      <c r="D24" s="11">
        <f t="shared" si="4"/>
        <v>0</v>
      </c>
      <c r="E24" s="81"/>
      <c r="F24" s="11">
        <f t="shared" si="5"/>
        <v>0</v>
      </c>
      <c r="G24" s="81"/>
      <c r="H24" s="11">
        <f t="shared" si="6"/>
        <v>0</v>
      </c>
      <c r="I24" s="81"/>
      <c r="J24" s="11">
        <f t="shared" si="7"/>
        <v>0</v>
      </c>
    </row>
    <row r="25" spans="1:10" ht="12" customHeight="1">
      <c r="A25" s="82"/>
      <c r="B25" s="80"/>
      <c r="C25" s="81"/>
      <c r="D25" s="11">
        <f t="shared" si="4"/>
        <v>0</v>
      </c>
      <c r="E25" s="81"/>
      <c r="F25" s="11">
        <f t="shared" si="5"/>
        <v>0</v>
      </c>
      <c r="G25" s="81"/>
      <c r="H25" s="11">
        <f t="shared" si="6"/>
        <v>0</v>
      </c>
      <c r="I25" s="81"/>
      <c r="J25" s="11">
        <f t="shared" si="7"/>
        <v>0</v>
      </c>
    </row>
    <row r="26" spans="1:10" ht="12" customHeight="1">
      <c r="A26" s="82"/>
      <c r="B26" s="80"/>
      <c r="C26" s="81"/>
      <c r="D26" s="11">
        <f t="shared" si="4"/>
        <v>0</v>
      </c>
      <c r="E26" s="81"/>
      <c r="F26" s="11">
        <f t="shared" si="5"/>
        <v>0</v>
      </c>
      <c r="G26" s="81"/>
      <c r="H26" s="11">
        <f t="shared" si="6"/>
        <v>0</v>
      </c>
      <c r="I26" s="81"/>
      <c r="J26" s="11">
        <f t="shared" si="7"/>
        <v>0</v>
      </c>
    </row>
    <row r="27" spans="1:10" ht="12" customHeight="1">
      <c r="A27" s="82"/>
      <c r="B27" s="80"/>
      <c r="C27" s="81"/>
      <c r="D27" s="11">
        <f t="shared" si="4"/>
        <v>0</v>
      </c>
      <c r="E27" s="81"/>
      <c r="F27" s="11">
        <f t="shared" si="5"/>
        <v>0</v>
      </c>
      <c r="G27" s="81"/>
      <c r="H27" s="11">
        <f t="shared" si="6"/>
        <v>0</v>
      </c>
      <c r="I27" s="81"/>
      <c r="J27" s="11">
        <f t="shared" si="7"/>
        <v>0</v>
      </c>
    </row>
    <row r="28" spans="1:10" s="46" customFormat="1" ht="12">
      <c r="A28" s="47" t="s">
        <v>90</v>
      </c>
      <c r="B28" s="44">
        <f>SUM(B6:B27)</f>
        <v>6000</v>
      </c>
      <c r="C28" s="45"/>
      <c r="D28" s="44">
        <f>SUM(D6:D27)</f>
        <v>0</v>
      </c>
      <c r="E28" s="45"/>
      <c r="F28" s="44">
        <f>SUM(F6:F27)</f>
        <v>0</v>
      </c>
      <c r="G28" s="45"/>
      <c r="H28" s="44">
        <f>SUM(H6:H27)</f>
        <v>6000</v>
      </c>
      <c r="I28" s="45"/>
      <c r="J28" s="44">
        <f>SUM(J6:J27)</f>
        <v>0</v>
      </c>
    </row>
    <row r="29" spans="1:10" ht="12" customHeight="1">
      <c r="B29" s="3"/>
      <c r="C29" s="9"/>
      <c r="D29" s="4"/>
      <c r="E29" s="4"/>
      <c r="F29" s="4"/>
      <c r="G29" s="4"/>
      <c r="H29" s="4"/>
      <c r="I29" s="4"/>
      <c r="J29" s="4"/>
    </row>
    <row r="30" spans="1:10">
      <c r="A30" t="s">
        <v>91</v>
      </c>
      <c r="C30"/>
    </row>
    <row r="31" spans="1:10">
      <c r="A31" t="s">
        <v>92</v>
      </c>
      <c r="C31"/>
    </row>
  </sheetData>
  <mergeCells count="1">
    <mergeCell ref="B4:B5"/>
  </mergeCells>
  <phoneticPr fontId="0" type="noConversion"/>
  <printOptions horizontalCentered="1"/>
  <pageMargins left="0.25" right="0.25" top="0.5" bottom="0.5" header="0.23622047244094499" footer="0.25"/>
  <pageSetup orientation="landscape" horizontalDpi="4294967292" r:id="rId1"/>
  <headerFooter alignWithMargins="0">
    <oddFooter>&amp;L&amp;9&amp;F &amp;A&amp;R&amp;9&amp;D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Gardner</dc:creator>
  <cp:keywords/>
  <dc:description/>
  <cp:lastModifiedBy/>
  <cp:revision/>
  <dcterms:created xsi:type="dcterms:W3CDTF">2000-06-05T14:48:20Z</dcterms:created>
  <dcterms:modified xsi:type="dcterms:W3CDTF">2020-11-12T19:13:08Z</dcterms:modified>
  <cp:category/>
  <cp:contentStatus/>
</cp:coreProperties>
</file>